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visitbritain.sharepoint.com/sites/DEP-ResearchAndInsights/ONS Restricted/GBTS/Monthly summaries/March_Q1/"/>
    </mc:Choice>
  </mc:AlternateContent>
  <xr:revisionPtr revIDLastSave="334" documentId="14_{765D213C-6749-4210-8F6E-C08840F2D575}" xr6:coauthVersionLast="47" xr6:coauthVersionMax="47" xr10:uidLastSave="{BE0A7076-EC62-4093-9C81-D5FC6BC0182F}"/>
  <bookViews>
    <workbookView xWindow="-110" yWindow="-110" windowWidth="19420" windowHeight="11500" activeTab="1" xr2:uid="{00000000-000D-0000-FFFF-FFFF00000000}"/>
  </bookViews>
  <sheets>
    <sheet name="user guide" sheetId="3" r:id="rId1"/>
    <sheet name="day visits" sheetId="1" r:id="rId2"/>
    <sheet name="overnight trips" sheetId="2" r:id="rId3"/>
    <sheet name="total spend per regio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" i="2" l="1"/>
  <c r="Z38" i="2"/>
  <c r="Z37" i="2"/>
  <c r="Z36" i="2"/>
  <c r="Z35" i="2"/>
  <c r="Z34" i="2"/>
  <c r="Z33" i="2"/>
  <c r="Z32" i="2"/>
  <c r="Z31" i="2"/>
  <c r="Z30" i="2"/>
  <c r="Z29" i="2"/>
  <c r="Z26" i="2" l="1"/>
  <c r="Z25" i="2"/>
  <c r="Z24" i="2"/>
  <c r="Z23" i="2"/>
  <c r="Z22" i="2"/>
  <c r="Z21" i="2"/>
  <c r="Z20" i="2"/>
  <c r="Z19" i="2"/>
  <c r="Z18" i="2"/>
  <c r="Z17" i="2"/>
  <c r="Z16" i="2"/>
  <c r="Z13" i="2"/>
  <c r="Z12" i="2"/>
  <c r="Z11" i="2"/>
  <c r="Z10" i="2"/>
  <c r="Z9" i="2"/>
  <c r="Z8" i="2"/>
  <c r="Z7" i="2"/>
  <c r="Z6" i="2"/>
  <c r="Z5" i="2"/>
  <c r="Z4" i="2"/>
  <c r="Z3" i="2"/>
  <c r="Z16" i="1"/>
  <c r="Z17" i="1"/>
  <c r="Z18" i="1"/>
  <c r="Z19" i="1"/>
  <c r="Z20" i="1"/>
  <c r="Z21" i="1"/>
  <c r="Z22" i="1"/>
  <c r="Z23" i="1"/>
  <c r="Z24" i="1"/>
  <c r="Z25" i="1"/>
  <c r="Z26" i="1"/>
  <c r="Z3" i="1"/>
  <c r="Z4" i="1"/>
  <c r="Z5" i="1"/>
  <c r="Z6" i="1"/>
  <c r="Z7" i="1"/>
  <c r="Z8" i="1"/>
  <c r="Z9" i="1"/>
  <c r="Z10" i="1"/>
  <c r="Z11" i="1"/>
  <c r="Z12" i="1"/>
  <c r="Z13" i="1"/>
  <c r="C12" i="4"/>
  <c r="C11" i="4"/>
  <c r="C10" i="4"/>
  <c r="C9" i="4"/>
  <c r="C8" i="4"/>
  <c r="C7" i="4"/>
  <c r="C6" i="4"/>
  <c r="C5" i="4"/>
  <c r="C4" i="4"/>
  <c r="C3" i="4"/>
  <c r="C2" i="4"/>
  <c r="AD16" i="2" l="1"/>
  <c r="AD17" i="2"/>
  <c r="AD18" i="2"/>
  <c r="AD19" i="2"/>
  <c r="AD20" i="2"/>
  <c r="AD21" i="2"/>
  <c r="AD22" i="2"/>
  <c r="AD23" i="2"/>
  <c r="AD24" i="2"/>
  <c r="AD25" i="2"/>
  <c r="AD26" i="2"/>
  <c r="AD29" i="2"/>
  <c r="AD30" i="2"/>
  <c r="AD31" i="2"/>
  <c r="AD32" i="2"/>
  <c r="AD33" i="2"/>
  <c r="AD34" i="2"/>
  <c r="AD35" i="2"/>
  <c r="AD36" i="2"/>
  <c r="AD37" i="2"/>
  <c r="AD38" i="2"/>
  <c r="AD39" i="2"/>
  <c r="AD3" i="2"/>
  <c r="AD4" i="2"/>
  <c r="AD5" i="2"/>
  <c r="AD6" i="2"/>
  <c r="AD7" i="2"/>
  <c r="AD8" i="2"/>
  <c r="AD9" i="2"/>
  <c r="AD10" i="2"/>
  <c r="AD11" i="2"/>
  <c r="AD12" i="2"/>
  <c r="AD13" i="2"/>
  <c r="AO18" i="1" l="1"/>
  <c r="AO19" i="1"/>
  <c r="AO20" i="1"/>
  <c r="AO21" i="1"/>
  <c r="AO22" i="1"/>
  <c r="AO23" i="1"/>
  <c r="AO24" i="1"/>
  <c r="AO25" i="1"/>
  <c r="AO26" i="1"/>
  <c r="AO17" i="1"/>
  <c r="AO16" i="1"/>
  <c r="AO4" i="1"/>
  <c r="AO5" i="1"/>
  <c r="AO6" i="1"/>
  <c r="AO7" i="1"/>
  <c r="AO8" i="1"/>
  <c r="AO9" i="1"/>
  <c r="AO10" i="1"/>
  <c r="AO11" i="1"/>
  <c r="AO12" i="1"/>
  <c r="AO13" i="1"/>
  <c r="AO3" i="1"/>
  <c r="G3" i="4"/>
  <c r="G4" i="4"/>
  <c r="G5" i="4"/>
  <c r="G6" i="4"/>
  <c r="G7" i="4"/>
  <c r="G8" i="4"/>
  <c r="G9" i="4"/>
  <c r="G10" i="4"/>
  <c r="G11" i="4"/>
  <c r="G12" i="4"/>
  <c r="G2" i="4"/>
  <c r="K4" i="4"/>
  <c r="K5" i="4"/>
  <c r="K6" i="4"/>
  <c r="K7" i="4"/>
  <c r="K8" i="4"/>
  <c r="K9" i="4"/>
  <c r="K10" i="4"/>
  <c r="K11" i="4"/>
  <c r="K12" i="4"/>
  <c r="K3" i="4"/>
  <c r="K2" i="4"/>
  <c r="AO30" i="2"/>
  <c r="AO31" i="2"/>
  <c r="AO32" i="2"/>
  <c r="AO33" i="2"/>
  <c r="AO34" i="2"/>
  <c r="AO35" i="2"/>
  <c r="AO36" i="2"/>
  <c r="AO37" i="2"/>
  <c r="AO38" i="2"/>
  <c r="AO39" i="2"/>
  <c r="AO29" i="2"/>
  <c r="AH31" i="2"/>
  <c r="AH32" i="2"/>
  <c r="AH33" i="2"/>
  <c r="AH34" i="2"/>
  <c r="AH35" i="2"/>
  <c r="AH36" i="2"/>
  <c r="AH37" i="2"/>
  <c r="AH38" i="2"/>
  <c r="AH39" i="2"/>
  <c r="AH30" i="2"/>
  <c r="AH29" i="2"/>
  <c r="AO4" i="2"/>
  <c r="AO5" i="2"/>
  <c r="AO6" i="2"/>
  <c r="AO7" i="2"/>
  <c r="AO8" i="2"/>
  <c r="AO9" i="2"/>
  <c r="AO10" i="2"/>
  <c r="AO11" i="2"/>
  <c r="AO12" i="2"/>
  <c r="AO13" i="2"/>
  <c r="AO3" i="2"/>
  <c r="AH3" i="2"/>
  <c r="AO17" i="2"/>
  <c r="AO18" i="2"/>
  <c r="AO19" i="2"/>
  <c r="AO20" i="2"/>
  <c r="AO21" i="2"/>
  <c r="AO22" i="2"/>
  <c r="AO23" i="2"/>
  <c r="AO24" i="2"/>
  <c r="AO25" i="2"/>
  <c r="AO26" i="2"/>
  <c r="AO16" i="2"/>
  <c r="AH18" i="2"/>
  <c r="AH19" i="2"/>
  <c r="AH20" i="2"/>
  <c r="AH21" i="2"/>
  <c r="AH22" i="2"/>
  <c r="AH23" i="2"/>
  <c r="AH24" i="2"/>
  <c r="AH25" i="2"/>
  <c r="AH26" i="2"/>
  <c r="AH17" i="2"/>
  <c r="AH16" i="2"/>
  <c r="AH5" i="2"/>
  <c r="AH6" i="2"/>
  <c r="AH7" i="2"/>
  <c r="AH8" i="2"/>
  <c r="AH9" i="2"/>
  <c r="AH10" i="2"/>
  <c r="AH11" i="2"/>
  <c r="AH12" i="2"/>
  <c r="AH13" i="2"/>
  <c r="AH4" i="2"/>
  <c r="AH16" i="1"/>
  <c r="AH17" i="1"/>
  <c r="AH18" i="1"/>
  <c r="AH19" i="1"/>
  <c r="AH20" i="1"/>
  <c r="AH21" i="1"/>
  <c r="AH22" i="1"/>
  <c r="AH23" i="1"/>
  <c r="AH24" i="1"/>
  <c r="AH25" i="1"/>
  <c r="AH26" i="1"/>
  <c r="AH3" i="1"/>
  <c r="AH4" i="1"/>
  <c r="AH5" i="1"/>
  <c r="AH6" i="1"/>
  <c r="AH7" i="1"/>
  <c r="AH8" i="1"/>
  <c r="AH9" i="1"/>
  <c r="AH10" i="1"/>
  <c r="AH11" i="1"/>
  <c r="AH12" i="1"/>
  <c r="AH13" i="1"/>
  <c r="AG3" i="1"/>
  <c r="AD4" i="1"/>
  <c r="AD3" i="1"/>
  <c r="H2" i="4" l="1"/>
  <c r="I2" i="4"/>
  <c r="J2" i="4"/>
  <c r="H3" i="4"/>
  <c r="I3" i="4"/>
  <c r="J3" i="4"/>
  <c r="H4" i="4"/>
  <c r="I4" i="4"/>
  <c r="J4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L3" i="4"/>
  <c r="M3" i="4"/>
  <c r="N3" i="4"/>
  <c r="O3" i="4"/>
  <c r="P3" i="4"/>
  <c r="Q3" i="4"/>
  <c r="R3" i="4"/>
  <c r="S3" i="4"/>
  <c r="T3" i="4"/>
  <c r="U3" i="4"/>
  <c r="L4" i="4"/>
  <c r="M4" i="4"/>
  <c r="N4" i="4"/>
  <c r="O4" i="4"/>
  <c r="P4" i="4"/>
  <c r="Q4" i="4"/>
  <c r="R4" i="4"/>
  <c r="S4" i="4"/>
  <c r="T4" i="4"/>
  <c r="U4" i="4"/>
  <c r="L5" i="4"/>
  <c r="M5" i="4"/>
  <c r="N5" i="4"/>
  <c r="O5" i="4"/>
  <c r="P5" i="4"/>
  <c r="Q5" i="4"/>
  <c r="R5" i="4"/>
  <c r="S5" i="4"/>
  <c r="T5" i="4"/>
  <c r="U5" i="4"/>
  <c r="L6" i="4"/>
  <c r="M6" i="4"/>
  <c r="N6" i="4"/>
  <c r="O6" i="4"/>
  <c r="P6" i="4"/>
  <c r="Q6" i="4"/>
  <c r="R6" i="4"/>
  <c r="S6" i="4"/>
  <c r="T6" i="4"/>
  <c r="U6" i="4"/>
  <c r="L7" i="4"/>
  <c r="M7" i="4"/>
  <c r="N7" i="4"/>
  <c r="O7" i="4"/>
  <c r="P7" i="4"/>
  <c r="Q7" i="4"/>
  <c r="R7" i="4"/>
  <c r="S7" i="4"/>
  <c r="T7" i="4"/>
  <c r="U7" i="4"/>
  <c r="L8" i="4"/>
  <c r="M8" i="4"/>
  <c r="N8" i="4"/>
  <c r="O8" i="4"/>
  <c r="P8" i="4"/>
  <c r="Q8" i="4"/>
  <c r="R8" i="4"/>
  <c r="S8" i="4"/>
  <c r="T8" i="4"/>
  <c r="U8" i="4"/>
  <c r="L9" i="4"/>
  <c r="M9" i="4"/>
  <c r="N9" i="4"/>
  <c r="O9" i="4"/>
  <c r="P9" i="4"/>
  <c r="Q9" i="4"/>
  <c r="R9" i="4"/>
  <c r="S9" i="4"/>
  <c r="T9" i="4"/>
  <c r="U9" i="4"/>
  <c r="L10" i="4"/>
  <c r="M10" i="4"/>
  <c r="N10" i="4"/>
  <c r="O10" i="4"/>
  <c r="P10" i="4"/>
  <c r="Q10" i="4"/>
  <c r="R10" i="4"/>
  <c r="S10" i="4"/>
  <c r="T10" i="4"/>
  <c r="U10" i="4"/>
  <c r="L11" i="4"/>
  <c r="M11" i="4"/>
  <c r="N11" i="4"/>
  <c r="O11" i="4"/>
  <c r="P11" i="4"/>
  <c r="Q11" i="4"/>
  <c r="R11" i="4"/>
  <c r="S11" i="4"/>
  <c r="T11" i="4"/>
  <c r="U11" i="4"/>
  <c r="L12" i="4"/>
  <c r="M12" i="4"/>
  <c r="N12" i="4"/>
  <c r="O12" i="4"/>
  <c r="P12" i="4"/>
  <c r="Q12" i="4"/>
  <c r="R12" i="4"/>
  <c r="S12" i="4"/>
  <c r="T12" i="4"/>
  <c r="U12" i="4"/>
  <c r="O2" i="4"/>
  <c r="P2" i="4"/>
  <c r="Q2" i="4"/>
  <c r="R2" i="4"/>
  <c r="S2" i="4"/>
  <c r="T2" i="4"/>
  <c r="U2" i="4"/>
  <c r="M2" i="4"/>
  <c r="N2" i="4"/>
  <c r="L2" i="4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D17" i="1"/>
  <c r="AD18" i="1"/>
  <c r="AD19" i="1"/>
  <c r="AD20" i="1"/>
  <c r="AD21" i="1"/>
  <c r="AD22" i="1"/>
  <c r="AD23" i="1"/>
  <c r="AD24" i="1"/>
  <c r="AD25" i="1"/>
  <c r="AD26" i="1"/>
  <c r="AD16" i="1"/>
  <c r="AF3" i="1"/>
  <c r="AE3" i="1"/>
  <c r="AE4" i="1"/>
  <c r="AF4" i="1"/>
  <c r="AG4" i="1"/>
  <c r="AE5" i="1"/>
  <c r="AF5" i="1"/>
  <c r="AG5" i="1"/>
  <c r="AE6" i="1"/>
  <c r="AF6" i="1"/>
  <c r="AG6" i="1"/>
  <c r="AE7" i="1"/>
  <c r="AF7" i="1"/>
  <c r="AG7" i="1"/>
  <c r="AE8" i="1"/>
  <c r="AF8" i="1"/>
  <c r="AG8" i="1"/>
  <c r="AE9" i="1"/>
  <c r="AF9" i="1"/>
  <c r="AG9" i="1"/>
  <c r="AE10" i="1"/>
  <c r="AF10" i="1"/>
  <c r="AG10" i="1"/>
  <c r="AE11" i="1"/>
  <c r="AF11" i="1"/>
  <c r="AG11" i="1"/>
  <c r="AE12" i="1"/>
  <c r="AF12" i="1"/>
  <c r="AG12" i="1"/>
  <c r="AE13" i="1"/>
  <c r="AF13" i="1"/>
  <c r="AG13" i="1"/>
  <c r="AD5" i="1"/>
  <c r="AD6" i="1"/>
  <c r="AD7" i="1"/>
  <c r="AD8" i="1"/>
  <c r="AD9" i="1"/>
  <c r="AD10" i="1"/>
  <c r="AD11" i="1"/>
  <c r="AD12" i="1"/>
  <c r="AD13" i="1"/>
  <c r="AM26" i="1" l="1"/>
  <c r="AL26" i="1"/>
  <c r="AK26" i="1"/>
  <c r="AJ26" i="1"/>
  <c r="AI26" i="1"/>
  <c r="AM25" i="1"/>
  <c r="AL25" i="1"/>
  <c r="AK25" i="1"/>
  <c r="AJ25" i="1"/>
  <c r="AI25" i="1"/>
  <c r="AM24" i="1"/>
  <c r="AL24" i="1"/>
  <c r="AK24" i="1"/>
  <c r="AJ24" i="1"/>
  <c r="AI24" i="1"/>
  <c r="AM23" i="1"/>
  <c r="AL23" i="1"/>
  <c r="AK23" i="1"/>
  <c r="AJ23" i="1"/>
  <c r="AI23" i="1"/>
  <c r="AM22" i="1"/>
  <c r="AL22" i="1"/>
  <c r="AK22" i="1"/>
  <c r="AJ22" i="1"/>
  <c r="AI22" i="1"/>
  <c r="AM21" i="1"/>
  <c r="AL21" i="1"/>
  <c r="AK21" i="1"/>
  <c r="AJ21" i="1"/>
  <c r="AI21" i="1"/>
  <c r="AM20" i="1"/>
  <c r="AL20" i="1"/>
  <c r="AK20" i="1"/>
  <c r="AJ20" i="1"/>
  <c r="AI20" i="1"/>
  <c r="AM19" i="1"/>
  <c r="AL19" i="1"/>
  <c r="AK19" i="1"/>
  <c r="AJ19" i="1"/>
  <c r="AI19" i="1"/>
  <c r="AM18" i="1"/>
  <c r="AL18" i="1"/>
  <c r="AK18" i="1"/>
  <c r="AJ18" i="1"/>
  <c r="AI18" i="1"/>
  <c r="AM17" i="1"/>
  <c r="AL17" i="1"/>
  <c r="AK17" i="1"/>
  <c r="AJ17" i="1"/>
  <c r="AI17" i="1"/>
  <c r="AM16" i="1"/>
  <c r="AL16" i="1"/>
  <c r="AK16" i="1"/>
  <c r="AJ16" i="1"/>
  <c r="AI16" i="1"/>
  <c r="AI4" i="1"/>
  <c r="AJ4" i="1"/>
  <c r="AK4" i="1"/>
  <c r="AL4" i="1"/>
  <c r="AM4" i="1"/>
  <c r="AI5" i="1"/>
  <c r="AJ5" i="1"/>
  <c r="AK5" i="1"/>
  <c r="AL5" i="1"/>
  <c r="AM5" i="1"/>
  <c r="AI6" i="1"/>
  <c r="AJ6" i="1"/>
  <c r="AK6" i="1"/>
  <c r="AL6" i="1"/>
  <c r="AM6" i="1"/>
  <c r="AI7" i="1"/>
  <c r="AJ7" i="1"/>
  <c r="AK7" i="1"/>
  <c r="AL7" i="1"/>
  <c r="AM7" i="1"/>
  <c r="AI8" i="1"/>
  <c r="AJ8" i="1"/>
  <c r="AK8" i="1"/>
  <c r="AL8" i="1"/>
  <c r="AM8" i="1"/>
  <c r="AI9" i="1"/>
  <c r="AJ9" i="1"/>
  <c r="AK9" i="1"/>
  <c r="AL9" i="1"/>
  <c r="AM9" i="1"/>
  <c r="AI10" i="1"/>
  <c r="AJ10" i="1"/>
  <c r="AK10" i="1"/>
  <c r="AL10" i="1"/>
  <c r="AM10" i="1"/>
  <c r="AI11" i="1"/>
  <c r="AJ11" i="1"/>
  <c r="AK11" i="1"/>
  <c r="AL11" i="1"/>
  <c r="AM11" i="1"/>
  <c r="AI12" i="1"/>
  <c r="AJ12" i="1"/>
  <c r="AK12" i="1"/>
  <c r="AL12" i="1"/>
  <c r="AM12" i="1"/>
  <c r="AI13" i="1"/>
  <c r="AJ13" i="1"/>
  <c r="AK13" i="1"/>
  <c r="AL13" i="1"/>
  <c r="AM13" i="1"/>
  <c r="AJ3" i="1"/>
  <c r="AK3" i="1"/>
  <c r="AL3" i="1"/>
  <c r="AM3" i="1"/>
  <c r="AI3" i="1"/>
  <c r="AM39" i="2"/>
  <c r="AL39" i="2"/>
  <c r="AK39" i="2"/>
  <c r="AJ39" i="2"/>
  <c r="AI39" i="2"/>
  <c r="AG39" i="2"/>
  <c r="AF39" i="2"/>
  <c r="AE39" i="2"/>
  <c r="AM38" i="2"/>
  <c r="AL38" i="2"/>
  <c r="AK38" i="2"/>
  <c r="AJ38" i="2"/>
  <c r="AI38" i="2"/>
  <c r="AG38" i="2"/>
  <c r="AF38" i="2"/>
  <c r="AE38" i="2"/>
  <c r="AM37" i="2"/>
  <c r="AL37" i="2"/>
  <c r="AK37" i="2"/>
  <c r="AJ37" i="2"/>
  <c r="AI37" i="2"/>
  <c r="AG37" i="2"/>
  <c r="AF37" i="2"/>
  <c r="AE37" i="2"/>
  <c r="AM36" i="2"/>
  <c r="AL36" i="2"/>
  <c r="AK36" i="2"/>
  <c r="AJ36" i="2"/>
  <c r="AI36" i="2"/>
  <c r="AG36" i="2"/>
  <c r="AF36" i="2"/>
  <c r="AE36" i="2"/>
  <c r="AM35" i="2"/>
  <c r="AL35" i="2"/>
  <c r="AK35" i="2"/>
  <c r="AJ35" i="2"/>
  <c r="AI35" i="2"/>
  <c r="AG35" i="2"/>
  <c r="AF35" i="2"/>
  <c r="AE35" i="2"/>
  <c r="AM34" i="2"/>
  <c r="AL34" i="2"/>
  <c r="AK34" i="2"/>
  <c r="AJ34" i="2"/>
  <c r="AI34" i="2"/>
  <c r="AG34" i="2"/>
  <c r="AF34" i="2"/>
  <c r="AE34" i="2"/>
  <c r="AM33" i="2"/>
  <c r="AL33" i="2"/>
  <c r="AK33" i="2"/>
  <c r="AJ33" i="2"/>
  <c r="AI33" i="2"/>
  <c r="AG33" i="2"/>
  <c r="AF33" i="2"/>
  <c r="AE33" i="2"/>
  <c r="AM32" i="2"/>
  <c r="AL32" i="2"/>
  <c r="AK32" i="2"/>
  <c r="AJ32" i="2"/>
  <c r="AI32" i="2"/>
  <c r="AG32" i="2"/>
  <c r="AF32" i="2"/>
  <c r="AE32" i="2"/>
  <c r="AM31" i="2"/>
  <c r="AL31" i="2"/>
  <c r="AK31" i="2"/>
  <c r="AJ31" i="2"/>
  <c r="AI31" i="2"/>
  <c r="AG31" i="2"/>
  <c r="AF31" i="2"/>
  <c r="AE31" i="2"/>
  <c r="AM30" i="2"/>
  <c r="AL30" i="2"/>
  <c r="AK30" i="2"/>
  <c r="AJ30" i="2"/>
  <c r="AI30" i="2"/>
  <c r="AG30" i="2"/>
  <c r="AF30" i="2"/>
  <c r="AE30" i="2"/>
  <c r="AM29" i="2"/>
  <c r="AL29" i="2"/>
  <c r="AK29" i="2"/>
  <c r="AJ29" i="2"/>
  <c r="AI29" i="2"/>
  <c r="AG29" i="2"/>
  <c r="AF29" i="2"/>
  <c r="AE29" i="2"/>
  <c r="AM26" i="2"/>
  <c r="AL26" i="2"/>
  <c r="AK26" i="2"/>
  <c r="AJ26" i="2"/>
  <c r="AI26" i="2"/>
  <c r="AG26" i="2"/>
  <c r="AF26" i="2"/>
  <c r="AE26" i="2"/>
  <c r="AM25" i="2"/>
  <c r="AL25" i="2"/>
  <c r="AK25" i="2"/>
  <c r="AJ25" i="2"/>
  <c r="AI25" i="2"/>
  <c r="AG25" i="2"/>
  <c r="AF25" i="2"/>
  <c r="AE25" i="2"/>
  <c r="AM24" i="2"/>
  <c r="AL24" i="2"/>
  <c r="AK24" i="2"/>
  <c r="AJ24" i="2"/>
  <c r="AI24" i="2"/>
  <c r="AG24" i="2"/>
  <c r="AF24" i="2"/>
  <c r="AE24" i="2"/>
  <c r="AM23" i="2"/>
  <c r="AL23" i="2"/>
  <c r="AK23" i="2"/>
  <c r="AJ23" i="2"/>
  <c r="AI23" i="2"/>
  <c r="AG23" i="2"/>
  <c r="AF23" i="2"/>
  <c r="AE23" i="2"/>
  <c r="AM22" i="2"/>
  <c r="AL22" i="2"/>
  <c r="AK22" i="2"/>
  <c r="AJ22" i="2"/>
  <c r="AI22" i="2"/>
  <c r="AG22" i="2"/>
  <c r="AF22" i="2"/>
  <c r="AE22" i="2"/>
  <c r="AM21" i="2"/>
  <c r="AL21" i="2"/>
  <c r="AK21" i="2"/>
  <c r="AJ21" i="2"/>
  <c r="AI21" i="2"/>
  <c r="AG21" i="2"/>
  <c r="AF21" i="2"/>
  <c r="AE21" i="2"/>
  <c r="AM20" i="2"/>
  <c r="AL20" i="2"/>
  <c r="AK20" i="2"/>
  <c r="AJ20" i="2"/>
  <c r="AI20" i="2"/>
  <c r="AG20" i="2"/>
  <c r="AF20" i="2"/>
  <c r="AE20" i="2"/>
  <c r="AM19" i="2"/>
  <c r="AL19" i="2"/>
  <c r="AK19" i="2"/>
  <c r="AJ19" i="2"/>
  <c r="AI19" i="2"/>
  <c r="AG19" i="2"/>
  <c r="AF19" i="2"/>
  <c r="AE19" i="2"/>
  <c r="AM18" i="2"/>
  <c r="AL18" i="2"/>
  <c r="AK18" i="2"/>
  <c r="AJ18" i="2"/>
  <c r="AI18" i="2"/>
  <c r="AG18" i="2"/>
  <c r="AF18" i="2"/>
  <c r="AE18" i="2"/>
  <c r="AM17" i="2"/>
  <c r="AL17" i="2"/>
  <c r="AK17" i="2"/>
  <c r="AJ17" i="2"/>
  <c r="AI17" i="2"/>
  <c r="AG17" i="2"/>
  <c r="AF17" i="2"/>
  <c r="AE17" i="2"/>
  <c r="AM16" i="2"/>
  <c r="AL16" i="2"/>
  <c r="AK16" i="2"/>
  <c r="AJ16" i="2"/>
  <c r="AI16" i="2"/>
  <c r="AG16" i="2"/>
  <c r="AF16" i="2"/>
  <c r="AE16" i="2"/>
  <c r="AJ3" i="2"/>
  <c r="AK3" i="2"/>
  <c r="AL3" i="2"/>
  <c r="AM3" i="2"/>
  <c r="AJ4" i="2"/>
  <c r="AK4" i="2"/>
  <c r="AL4" i="2"/>
  <c r="AM4" i="2"/>
  <c r="AJ5" i="2"/>
  <c r="AK5" i="2"/>
  <c r="AL5" i="2"/>
  <c r="AM5" i="2"/>
  <c r="AJ6" i="2"/>
  <c r="AK6" i="2"/>
  <c r="AL6" i="2"/>
  <c r="AM6" i="2"/>
  <c r="AJ7" i="2"/>
  <c r="AK7" i="2"/>
  <c r="AL7" i="2"/>
  <c r="AM7" i="2"/>
  <c r="AJ8" i="2"/>
  <c r="AK8" i="2"/>
  <c r="AL8" i="2"/>
  <c r="AM8" i="2"/>
  <c r="AJ9" i="2"/>
  <c r="AK9" i="2"/>
  <c r="AL9" i="2"/>
  <c r="AM9" i="2"/>
  <c r="AJ10" i="2"/>
  <c r="AK10" i="2"/>
  <c r="AL10" i="2"/>
  <c r="AM10" i="2"/>
  <c r="AJ11" i="2"/>
  <c r="AK11" i="2"/>
  <c r="AL11" i="2"/>
  <c r="AM11" i="2"/>
  <c r="AJ12" i="2"/>
  <c r="AK12" i="2"/>
  <c r="AL12" i="2"/>
  <c r="AM12" i="2"/>
  <c r="AJ13" i="2"/>
  <c r="AK13" i="2"/>
  <c r="AL13" i="2"/>
  <c r="AM13" i="2"/>
  <c r="AI4" i="2"/>
  <c r="AI5" i="2"/>
  <c r="AI6" i="2"/>
  <c r="AI7" i="2"/>
  <c r="AI8" i="2"/>
  <c r="AI9" i="2"/>
  <c r="AI10" i="2"/>
  <c r="AI11" i="2"/>
  <c r="AI12" i="2"/>
  <c r="AI13" i="2"/>
  <c r="AI3" i="2"/>
  <c r="AF3" i="2"/>
  <c r="AG3" i="2"/>
  <c r="AF4" i="2"/>
  <c r="AG4" i="2"/>
  <c r="AF5" i="2"/>
  <c r="AG5" i="2"/>
  <c r="AF6" i="2"/>
  <c r="AG6" i="2"/>
  <c r="AF7" i="2"/>
  <c r="AG7" i="2"/>
  <c r="AF8" i="2"/>
  <c r="AG8" i="2"/>
  <c r="AF9" i="2"/>
  <c r="AG9" i="2"/>
  <c r="AF10" i="2"/>
  <c r="AG10" i="2"/>
  <c r="AF11" i="2"/>
  <c r="AG11" i="2"/>
  <c r="AF12" i="2"/>
  <c r="AG12" i="2"/>
  <c r="AF13" i="2"/>
  <c r="AG13" i="2"/>
  <c r="AE4" i="2"/>
  <c r="AE5" i="2"/>
  <c r="AE6" i="2"/>
  <c r="AE7" i="2"/>
  <c r="AE8" i="2"/>
  <c r="AE9" i="2"/>
  <c r="AE10" i="2"/>
  <c r="AE11" i="2"/>
  <c r="AE12" i="2"/>
  <c r="AE13" i="2"/>
  <c r="AE3" i="2"/>
</calcChain>
</file>

<file path=xl/sharedStrings.xml><?xml version="1.0" encoding="utf-8"?>
<sst xmlns="http://schemas.openxmlformats.org/spreadsheetml/2006/main" count="410" uniqueCount="51">
  <si>
    <t>England regions</t>
  </si>
  <si>
    <t>This data is derived from the Great Britain Tourism Survey, commissioned by VisitEngland, VisitScotland, Visit Wales and from 2024 also the Office for National Statistics.</t>
  </si>
  <si>
    <t>For geographical classification standard Great Britain regions are used, as defined by the Office for National Statistics.</t>
  </si>
  <si>
    <r>
      <t>An overnight trip might include overnight stays in more than one region, and a tourism day visit might include visits to more than one region. 
The regional data (volume and value) considers</t>
    </r>
    <r>
      <rPr>
        <b/>
        <sz val="11"/>
        <color theme="1"/>
        <rFont val="Aptos"/>
        <family val="2"/>
      </rPr>
      <t xml:space="preserve"> all regions stayed in on an overnight trip / all regions visited on a day trip</t>
    </r>
    <r>
      <rPr>
        <sz val="11"/>
        <color theme="1"/>
        <rFont val="Aptos"/>
        <family val="2"/>
      </rPr>
      <t>. (Previously, this data was based on only the main region stayed in.)
The current approach to volume and value is as follows:</t>
    </r>
  </si>
  <si>
    <r>
      <t>•</t>
    </r>
    <r>
      <rPr>
        <b/>
        <sz val="11"/>
        <color theme="1"/>
        <rFont val="Aptos"/>
        <family val="2"/>
      </rPr>
      <t>Region’s trip volume</t>
    </r>
    <r>
      <rPr>
        <sz val="11"/>
        <color theme="1"/>
        <rFont val="Aptos"/>
        <family val="2"/>
      </rPr>
      <t xml:space="preserve"> is based on all trips which included an overnight stay in that region (for overnight trips data) or included a visit to that region (for day visits data), regardless if the region was the main or secondary place visited.</t>
    </r>
  </si>
  <si>
    <r>
      <t>•</t>
    </r>
    <r>
      <rPr>
        <b/>
        <sz val="11"/>
        <color theme="1"/>
        <rFont val="Aptos"/>
        <family val="2"/>
      </rPr>
      <t>Region’s total spend</t>
    </r>
    <r>
      <rPr>
        <sz val="11"/>
        <color theme="1"/>
        <rFont val="Aptos"/>
        <family val="2"/>
      </rPr>
      <t xml:space="preserve"> for overnight trips is based on a share of total spend allocated based on a proportion of nights stayed in that region. For tourism day visits, the region's total spend is based on a ratio derived from the actual spend reported for that location, applied on the total spend reported.</t>
    </r>
  </si>
  <si>
    <r>
      <t>•</t>
    </r>
    <r>
      <rPr>
        <b/>
        <sz val="11"/>
        <color theme="1"/>
        <rFont val="Aptos"/>
        <family val="2"/>
      </rPr>
      <t>Region’s nights volume</t>
    </r>
    <r>
      <rPr>
        <sz val="11"/>
        <color theme="1"/>
        <rFont val="Aptos"/>
        <family val="2"/>
      </rPr>
      <t xml:space="preserve"> is based on nights stayed in that region (for overnight trips data).</t>
    </r>
  </si>
  <si>
    <r>
      <t>*</t>
    </r>
    <r>
      <rPr>
        <b/>
        <sz val="11"/>
        <color theme="1"/>
        <rFont val="Calibri"/>
        <family val="2"/>
        <scheme val="minor"/>
      </rPr>
      <t>Rest of England</t>
    </r>
    <r>
      <rPr>
        <sz val="11"/>
        <color theme="1"/>
        <rFont val="Calibri"/>
        <family val="2"/>
        <scheme val="minor"/>
      </rPr>
      <t xml:space="preserve"> is NET of all English regions and England National Parks - excluding London.</t>
    </r>
  </si>
  <si>
    <t>Release date: 10/06/2025</t>
  </si>
  <si>
    <t>Contact: research@visitbritain.org</t>
  </si>
  <si>
    <t>Tourism Day Visits</t>
  </si>
  <si>
    <t>Volume (million)</t>
  </si>
  <si>
    <t>2025 Total</t>
  </si>
  <si>
    <t>Q1 2025</t>
  </si>
  <si>
    <t>Q2 2025</t>
  </si>
  <si>
    <t>Q3 2025</t>
  </si>
  <si>
    <t>Q4 2025</t>
  </si>
  <si>
    <t>2024 Total</t>
  </si>
  <si>
    <t>Q1 2024</t>
  </si>
  <si>
    <t>Q2 2024</t>
  </si>
  <si>
    <t>Q3 2024</t>
  </si>
  <si>
    <t>Q4 2024</t>
  </si>
  <si>
    <t>2023 Total</t>
  </si>
  <si>
    <t>Q1 2023</t>
  </si>
  <si>
    <t>Q2 2023</t>
  </si>
  <si>
    <t>Q3 2023</t>
  </si>
  <si>
    <t>Q4 2023</t>
  </si>
  <si>
    <t>2022 Total</t>
  </si>
  <si>
    <t>Q1 2022</t>
  </si>
  <si>
    <t>Q2 2022</t>
  </si>
  <si>
    <t>Q3 2022</t>
  </si>
  <si>
    <t>Q4 2022</t>
  </si>
  <si>
    <t xml:space="preserve">% Y-ON-Y CHANGE </t>
  </si>
  <si>
    <t>2024 SHARE OF ENGLAND</t>
  </si>
  <si>
    <t>England total</t>
  </si>
  <si>
    <t>London</t>
  </si>
  <si>
    <t>Rest of England*</t>
  </si>
  <si>
    <t>North East</t>
  </si>
  <si>
    <t>North West</t>
  </si>
  <si>
    <t>Yorkshire</t>
  </si>
  <si>
    <t>West Midlands</t>
  </si>
  <si>
    <t>East Midlands</t>
  </si>
  <si>
    <t>East of England</t>
  </si>
  <si>
    <t>South West</t>
  </si>
  <si>
    <t>South East</t>
  </si>
  <si>
    <t>Spend (£million)</t>
  </si>
  <si>
    <t>Base</t>
  </si>
  <si>
    <t>caution small base</t>
  </si>
  <si>
    <t>Overnight trips</t>
  </si>
  <si>
    <t>Nights (million)</t>
  </si>
  <si>
    <t>Day visits and Overnight trips, Total Spend (£bn)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</si>
</sst>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"/>
    <numFmt numFmtId="165" formatCode="0.0"/>
    <numFmt numFmtId="166" formatCode="&quot;£&quot;#,##0.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ptos"/>
      <family val="2"/>
    </font>
    <font>
      <b/>
      <sz val="1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3" fillId="2" borderId="1" xfId="2" applyNumberFormat="1" applyFont="1" applyFill="1" applyBorder="1" applyAlignment="1">
      <alignment horizontal="right" wrapText="1"/>
    </xf>
    <xf numFmtId="49" fontId="6" fillId="2" borderId="1" xfId="2" applyNumberFormat="1" applyFont="1" applyFill="1" applyBorder="1" applyAlignment="1">
      <alignment horizontal="right" wrapText="1"/>
    </xf>
    <xf numFmtId="49" fontId="3" fillId="3" borderId="1" xfId="2" applyNumberFormat="1" applyFont="1" applyFill="1" applyBorder="1" applyAlignment="1">
      <alignment horizontal="right" wrapText="1"/>
    </xf>
    <xf numFmtId="49" fontId="6" fillId="3" borderId="1" xfId="2" applyNumberFormat="1" applyFont="1" applyFill="1" applyBorder="1" applyAlignment="1">
      <alignment horizontal="right" wrapText="1"/>
    </xf>
    <xf numFmtId="0" fontId="7" fillId="0" borderId="0" xfId="0" applyFont="1"/>
    <xf numFmtId="1" fontId="4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right" vertical="center"/>
    </xf>
    <xf numFmtId="9" fontId="5" fillId="0" borderId="0" xfId="1" applyFont="1"/>
    <xf numFmtId="9" fontId="4" fillId="0" borderId="0" xfId="1" applyFont="1"/>
    <xf numFmtId="165" fontId="4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49" fontId="3" fillId="7" borderId="1" xfId="2" applyNumberFormat="1" applyFont="1" applyFill="1" applyBorder="1" applyAlignment="1">
      <alignment horizontal="right" wrapText="1"/>
    </xf>
    <xf numFmtId="1" fontId="5" fillId="8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49" fontId="6" fillId="7" borderId="1" xfId="2" applyNumberFormat="1" applyFont="1" applyFill="1" applyBorder="1" applyAlignment="1">
      <alignment horizontal="right" wrapText="1"/>
    </xf>
    <xf numFmtId="164" fontId="4" fillId="0" borderId="0" xfId="0" applyNumberFormat="1" applyFont="1"/>
    <xf numFmtId="164" fontId="4" fillId="0" borderId="0" xfId="2" applyNumberFormat="1" applyFont="1"/>
    <xf numFmtId="0" fontId="4" fillId="0" borderId="0" xfId="0" applyFont="1" applyAlignment="1">
      <alignment wrapText="1"/>
    </xf>
    <xf numFmtId="0" fontId="8" fillId="0" borderId="0" xfId="0" applyFont="1" applyAlignment="1">
      <alignment horizontal="left"/>
    </xf>
    <xf numFmtId="49" fontId="3" fillId="9" borderId="1" xfId="2" applyNumberFormat="1" applyFont="1" applyFill="1" applyBorder="1" applyAlignment="1">
      <alignment horizontal="right" wrapText="1"/>
    </xf>
    <xf numFmtId="49" fontId="6" fillId="9" borderId="1" xfId="2" applyNumberFormat="1" applyFont="1" applyFill="1" applyBorder="1" applyAlignment="1">
      <alignment horizontal="right" wrapText="1"/>
    </xf>
    <xf numFmtId="0" fontId="10" fillId="6" borderId="1" xfId="0" applyFont="1" applyFill="1" applyBorder="1" applyAlignment="1">
      <alignment horizontal="right" readingOrder="1"/>
    </xf>
    <xf numFmtId="0" fontId="11" fillId="0" borderId="1" xfId="0" applyFont="1" applyBorder="1" applyAlignment="1">
      <alignment horizontal="right" readingOrder="1"/>
    </xf>
    <xf numFmtId="165" fontId="11" fillId="0" borderId="1" xfId="0" applyNumberFormat="1" applyFont="1" applyBorder="1" applyAlignment="1">
      <alignment horizontal="right" readingOrder="1"/>
    </xf>
    <xf numFmtId="167" fontId="11" fillId="0" borderId="1" xfId="0" applyNumberFormat="1" applyFont="1" applyBorder="1" applyAlignment="1">
      <alignment horizontal="right" readingOrder="1"/>
    </xf>
    <xf numFmtId="9" fontId="11" fillId="0" borderId="0" xfId="1" applyFont="1" applyBorder="1" applyAlignment="1">
      <alignment horizontal="right" readingOrder="1"/>
    </xf>
    <xf numFmtId="0" fontId="7" fillId="0" borderId="1" xfId="0" applyFont="1" applyBorder="1" applyAlignment="1">
      <alignment horizontal="right" readingOrder="1"/>
    </xf>
    <xf numFmtId="165" fontId="7" fillId="0" borderId="1" xfId="0" applyNumberFormat="1" applyFont="1" applyBorder="1" applyAlignment="1">
      <alignment horizontal="right" readingOrder="1"/>
    </xf>
    <xf numFmtId="167" fontId="7" fillId="0" borderId="1" xfId="0" applyNumberFormat="1" applyFont="1" applyBorder="1" applyAlignment="1">
      <alignment horizontal="right" readingOrder="1"/>
    </xf>
    <xf numFmtId="9" fontId="7" fillId="0" borderId="0" xfId="1" applyFont="1" applyBorder="1" applyAlignment="1">
      <alignment horizontal="right" readingOrder="1"/>
    </xf>
    <xf numFmtId="164" fontId="11" fillId="0" borderId="1" xfId="0" applyNumberFormat="1" applyFont="1" applyBorder="1" applyAlignment="1">
      <alignment horizontal="right" readingOrder="1"/>
    </xf>
    <xf numFmtId="164" fontId="7" fillId="0" borderId="1" xfId="0" applyNumberFormat="1" applyFont="1" applyBorder="1" applyAlignment="1">
      <alignment horizontal="right" readingOrder="1"/>
    </xf>
    <xf numFmtId="1" fontId="11" fillId="0" borderId="1" xfId="0" applyNumberFormat="1" applyFont="1" applyBorder="1" applyAlignment="1">
      <alignment horizontal="right" readingOrder="1"/>
    </xf>
    <xf numFmtId="3" fontId="11" fillId="0" borderId="1" xfId="0" applyNumberFormat="1" applyFont="1" applyBorder="1" applyAlignment="1">
      <alignment horizontal="right" readingOrder="1"/>
    </xf>
    <xf numFmtId="1" fontId="7" fillId="0" borderId="1" xfId="0" applyNumberFormat="1" applyFont="1" applyBorder="1" applyAlignment="1">
      <alignment horizontal="right" readingOrder="1"/>
    </xf>
    <xf numFmtId="3" fontId="7" fillId="0" borderId="1" xfId="0" applyNumberFormat="1" applyFont="1" applyBorder="1" applyAlignment="1">
      <alignment horizontal="right" readingOrder="1"/>
    </xf>
    <xf numFmtId="0" fontId="7" fillId="0" borderId="1" xfId="0" applyFont="1" applyBorder="1" applyAlignment="1">
      <alignment horizontal="right" vertical="center" readingOrder="1"/>
    </xf>
    <xf numFmtId="164" fontId="7" fillId="0" borderId="1" xfId="0" applyNumberFormat="1" applyFont="1" applyBorder="1" applyAlignment="1">
      <alignment horizontal="right" vertical="center" readingOrder="1"/>
    </xf>
    <xf numFmtId="0" fontId="10" fillId="6" borderId="1" xfId="0" applyFont="1" applyFill="1" applyBorder="1" applyAlignment="1">
      <alignment horizontal="right" wrapText="1" readingOrder="1"/>
    </xf>
    <xf numFmtId="0" fontId="0" fillId="0" borderId="0" xfId="0" applyFont="1"/>
    <xf numFmtId="49" fontId="4" fillId="5" borderId="1" xfId="2" applyNumberFormat="1" applyFont="1" applyFill="1" applyBorder="1" applyAlignment="1">
      <alignment horizontal="right" wrapText="1"/>
    </xf>
    <xf numFmtId="49" fontId="5" fillId="5" borderId="1" xfId="2" applyNumberFormat="1" applyFont="1" applyFill="1" applyBorder="1" applyAlignment="1">
      <alignment horizontal="right" wrapText="1"/>
    </xf>
  </cellXfs>
  <cellStyles count="3">
    <cellStyle name="Normal" xfId="0" builtinId="0"/>
    <cellStyle name="Normal 2" xfId="2" xr:uid="{B7091BCE-BD0F-406A-BDFC-FFE17E3AE776}"/>
    <cellStyle name="Percent" xfId="1" builtinId="5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9FAC-74E9-450D-822A-AE962C6F9E97}">
  <dimension ref="B1:B12"/>
  <sheetViews>
    <sheetView workbookViewId="0">
      <selection activeCell="B7" sqref="B7"/>
    </sheetView>
  </sheetViews>
  <sheetFormatPr defaultRowHeight="14.5" x14ac:dyDescent="0.35"/>
  <cols>
    <col min="1" max="1" width="4.1796875" customWidth="1"/>
    <col min="2" max="2" width="81.1796875" customWidth="1"/>
  </cols>
  <sheetData>
    <row r="1" spans="2:2" x14ac:dyDescent="0.35">
      <c r="B1" s="29" t="s">
        <v>0</v>
      </c>
    </row>
    <row r="2" spans="2:2" ht="29" x14ac:dyDescent="0.35">
      <c r="B2" s="20" t="s">
        <v>1</v>
      </c>
    </row>
    <row r="3" spans="2:2" ht="29" x14ac:dyDescent="0.35">
      <c r="B3" s="20" t="s">
        <v>2</v>
      </c>
    </row>
    <row r="4" spans="2:2" ht="87" x14ac:dyDescent="0.35">
      <c r="B4" s="20" t="s">
        <v>3</v>
      </c>
    </row>
    <row r="5" spans="2:2" ht="43.5" x14ac:dyDescent="0.35">
      <c r="B5" s="20" t="s">
        <v>4</v>
      </c>
    </row>
    <row r="6" spans="2:2" ht="58" x14ac:dyDescent="0.35">
      <c r="B6" s="20" t="s">
        <v>5</v>
      </c>
    </row>
    <row r="7" spans="2:2" x14ac:dyDescent="0.35">
      <c r="B7" s="20" t="s">
        <v>6</v>
      </c>
    </row>
    <row r="8" spans="2:2" x14ac:dyDescent="0.35">
      <c r="B8" s="20"/>
    </row>
    <row r="9" spans="2:2" x14ac:dyDescent="0.35">
      <c r="B9" s="20" t="s">
        <v>7</v>
      </c>
    </row>
    <row r="11" spans="2:2" x14ac:dyDescent="0.35">
      <c r="B11" s="30" t="s">
        <v>8</v>
      </c>
    </row>
    <row r="12" spans="2:2" x14ac:dyDescent="0.35">
      <c r="B12" s="30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0"/>
  <sheetViews>
    <sheetView tabSelected="1" zoomScale="85" zoomScaleNormal="85" workbookViewId="0">
      <selection activeCell="D32" sqref="D32"/>
    </sheetView>
  </sheetViews>
  <sheetFormatPr defaultColWidth="8.7265625" defaultRowHeight="14.5" x14ac:dyDescent="0.35"/>
  <cols>
    <col min="1" max="1" width="2.36328125" style="3" customWidth="1"/>
    <col min="2" max="2" width="17.54296875" style="3" customWidth="1"/>
    <col min="3" max="7" width="8.81640625" style="3" customWidth="1"/>
    <col min="8" max="8" width="8.81640625" style="2" customWidth="1"/>
    <col min="9" max="12" width="8.81640625" style="3" customWidth="1"/>
    <col min="13" max="13" width="8.81640625" style="2" customWidth="1"/>
    <col min="14" max="17" width="8.81640625" style="3" customWidth="1"/>
    <col min="18" max="18" width="8.81640625" style="2" customWidth="1"/>
    <col min="19" max="22" width="8.81640625" style="3" customWidth="1"/>
    <col min="23" max="23" width="3.453125" style="3" customWidth="1"/>
    <col min="24" max="24" width="14.54296875" style="3" customWidth="1"/>
    <col min="25" max="29" width="8.81640625" style="3" customWidth="1"/>
    <col min="30" max="30" width="8.1796875" style="3" customWidth="1"/>
    <col min="31" max="31" width="9.26953125" style="3" customWidth="1"/>
    <col min="32" max="32" width="8.7265625" style="3" customWidth="1"/>
    <col min="33" max="33" width="9.453125" style="3" customWidth="1"/>
    <col min="34" max="34" width="8.81640625" style="3" customWidth="1"/>
    <col min="35" max="39" width="8.7265625" style="3"/>
    <col min="40" max="40" width="3.453125" style="3" customWidth="1"/>
    <col min="41" max="41" width="12.81640625" style="3" customWidth="1"/>
    <col min="42" max="16384" width="8.7265625" style="3"/>
  </cols>
  <sheetData>
    <row r="1" spans="1:41" x14ac:dyDescent="0.35">
      <c r="B1" s="1" t="s">
        <v>10</v>
      </c>
      <c r="C1" s="1"/>
      <c r="D1" s="1"/>
      <c r="E1" s="1"/>
      <c r="F1" s="1"/>
      <c r="G1" s="1"/>
      <c r="Y1" s="1"/>
      <c r="Z1" s="1"/>
      <c r="AA1" s="1"/>
      <c r="AB1" s="1"/>
      <c r="AC1" s="1"/>
    </row>
    <row r="2" spans="1:41" ht="29" x14ac:dyDescent="0.35">
      <c r="B2" s="33" t="s">
        <v>11</v>
      </c>
      <c r="C2" s="31" t="s">
        <v>12</v>
      </c>
      <c r="D2" s="32" t="s">
        <v>13</v>
      </c>
      <c r="E2" s="32" t="s">
        <v>14</v>
      </c>
      <c r="F2" s="32" t="s">
        <v>15</v>
      </c>
      <c r="G2" s="32" t="s">
        <v>16</v>
      </c>
      <c r="H2" s="22" t="s">
        <v>17</v>
      </c>
      <c r="I2" s="26" t="s">
        <v>18</v>
      </c>
      <c r="J2" s="26" t="s">
        <v>19</v>
      </c>
      <c r="K2" s="26" t="s">
        <v>20</v>
      </c>
      <c r="L2" s="26" t="s">
        <v>21</v>
      </c>
      <c r="M2" s="4" t="s">
        <v>22</v>
      </c>
      <c r="N2" s="5" t="s">
        <v>23</v>
      </c>
      <c r="O2" s="5" t="s">
        <v>24</v>
      </c>
      <c r="P2" s="5" t="s">
        <v>25</v>
      </c>
      <c r="Q2" s="5" t="s">
        <v>26</v>
      </c>
      <c r="R2" s="6" t="s">
        <v>27</v>
      </c>
      <c r="S2" s="7" t="s">
        <v>28</v>
      </c>
      <c r="T2" s="7" t="s">
        <v>29</v>
      </c>
      <c r="U2" s="7" t="s">
        <v>30</v>
      </c>
      <c r="V2" s="7" t="s">
        <v>31</v>
      </c>
      <c r="X2" s="21" t="s">
        <v>32</v>
      </c>
      <c r="Y2" s="31" t="s">
        <v>12</v>
      </c>
      <c r="Z2" s="32" t="s">
        <v>13</v>
      </c>
      <c r="AA2" s="32" t="s">
        <v>14</v>
      </c>
      <c r="AB2" s="32" t="s">
        <v>15</v>
      </c>
      <c r="AC2" s="32" t="s">
        <v>16</v>
      </c>
      <c r="AD2" s="22" t="s">
        <v>17</v>
      </c>
      <c r="AE2" s="22" t="s">
        <v>18</v>
      </c>
      <c r="AF2" s="22" t="s">
        <v>19</v>
      </c>
      <c r="AG2" s="22" t="s">
        <v>20</v>
      </c>
      <c r="AH2" s="22" t="s">
        <v>21</v>
      </c>
      <c r="AI2" s="4" t="s">
        <v>22</v>
      </c>
      <c r="AJ2" s="5" t="s">
        <v>23</v>
      </c>
      <c r="AK2" s="5" t="s">
        <v>24</v>
      </c>
      <c r="AL2" s="5" t="s">
        <v>25</v>
      </c>
      <c r="AM2" s="5" t="s">
        <v>26</v>
      </c>
      <c r="AO2" s="20" t="s">
        <v>33</v>
      </c>
    </row>
    <row r="3" spans="1:41" s="2" customFormat="1" x14ac:dyDescent="0.35">
      <c r="B3" s="34" t="s">
        <v>34</v>
      </c>
      <c r="C3" s="44"/>
      <c r="D3" s="45">
        <v>184.01574108829001</v>
      </c>
      <c r="E3" s="34"/>
      <c r="F3" s="34"/>
      <c r="G3" s="34"/>
      <c r="H3" s="9">
        <v>906.32622738202497</v>
      </c>
      <c r="I3" s="9">
        <v>201.65851272478801</v>
      </c>
      <c r="J3" s="9">
        <v>233.85560838730498</v>
      </c>
      <c r="K3" s="9">
        <v>255.877135541912</v>
      </c>
      <c r="L3" s="9">
        <v>214.934970728016</v>
      </c>
      <c r="M3" s="9">
        <v>1030.03644130098</v>
      </c>
      <c r="N3" s="9">
        <v>216.20548222119098</v>
      </c>
      <c r="O3" s="9">
        <v>253.12439268244901</v>
      </c>
      <c r="P3" s="9">
        <v>277.31811898539797</v>
      </c>
      <c r="Q3" s="9">
        <v>283.38844741194396</v>
      </c>
      <c r="R3" s="9">
        <v>950.97939158293605</v>
      </c>
      <c r="S3" s="9">
        <v>179.35196599083</v>
      </c>
      <c r="T3" s="9">
        <v>230.44874287598699</v>
      </c>
      <c r="U3" s="9">
        <v>270.67168456579901</v>
      </c>
      <c r="V3" s="9">
        <v>270.50699815031601</v>
      </c>
      <c r="X3" s="34" t="s">
        <v>34</v>
      </c>
      <c r="Y3" s="37"/>
      <c r="Z3" s="37">
        <f t="shared" ref="Y3:AC13" si="0">D3/I3-1</f>
        <v>-8.7488355428743225E-2</v>
      </c>
      <c r="AA3" s="37"/>
      <c r="AB3" s="37"/>
      <c r="AC3" s="37"/>
      <c r="AD3" s="37">
        <f>H3/M3-1</f>
        <v>-0.12010275458089981</v>
      </c>
      <c r="AE3" s="37">
        <f t="shared" ref="AE3:AH13" si="1">I3/N3-1</f>
        <v>-6.7283074170712109E-2</v>
      </c>
      <c r="AF3" s="37">
        <f t="shared" si="1"/>
        <v>-7.6123774919303111E-2</v>
      </c>
      <c r="AG3" s="37">
        <f>K3/P3-1</f>
        <v>-7.7315479860928016E-2</v>
      </c>
      <c r="AH3" s="37">
        <f>L3/Q3-1</f>
        <v>-0.2415535188857626</v>
      </c>
      <c r="AI3" s="17">
        <f>M3/R3-1</f>
        <v>8.313224284119447E-2</v>
      </c>
      <c r="AJ3" s="17">
        <f t="shared" ref="AJ3:AM3" si="2">N3/S3-1</f>
        <v>0.20548152916397489</v>
      </c>
      <c r="AK3" s="17">
        <f t="shared" si="2"/>
        <v>9.8397802146677815E-2</v>
      </c>
      <c r="AL3" s="17">
        <f t="shared" si="2"/>
        <v>2.4555336958355767E-2</v>
      </c>
      <c r="AM3" s="17">
        <f t="shared" si="2"/>
        <v>4.7619652540264346E-2</v>
      </c>
      <c r="AN3" s="17"/>
      <c r="AO3" s="17">
        <f>H3/$H$3</f>
        <v>1</v>
      </c>
    </row>
    <row r="4" spans="1:41" x14ac:dyDescent="0.35">
      <c r="A4" s="16"/>
      <c r="B4" s="38" t="s">
        <v>35</v>
      </c>
      <c r="C4" s="46"/>
      <c r="D4" s="47">
        <v>36.258401946877299</v>
      </c>
      <c r="E4" s="38"/>
      <c r="F4" s="38"/>
      <c r="G4" s="38"/>
      <c r="H4" s="9">
        <v>188.62265052291198</v>
      </c>
      <c r="I4" s="10">
        <v>44.316073216590901</v>
      </c>
      <c r="J4" s="10">
        <v>45.226304688430503</v>
      </c>
      <c r="K4" s="10">
        <v>49.850282679899202</v>
      </c>
      <c r="L4" s="10">
        <v>49.229989937991405</v>
      </c>
      <c r="M4" s="9">
        <v>216.50683512480001</v>
      </c>
      <c r="N4" s="10">
        <v>48.319291057260202</v>
      </c>
      <c r="O4" s="10">
        <v>49.109579614175104</v>
      </c>
      <c r="P4" s="10">
        <v>52.646548701947602</v>
      </c>
      <c r="Q4" s="10">
        <v>66.431415751417603</v>
      </c>
      <c r="R4" s="9">
        <v>174.618933635579</v>
      </c>
      <c r="S4" s="10">
        <v>35.3197429027908</v>
      </c>
      <c r="T4" s="10">
        <v>44.346921278562498</v>
      </c>
      <c r="U4" s="10">
        <v>45.468836868276902</v>
      </c>
      <c r="V4" s="10">
        <v>49.483432585948599</v>
      </c>
      <c r="X4" s="38" t="s">
        <v>35</v>
      </c>
      <c r="Y4" s="41"/>
      <c r="Z4" s="41">
        <f t="shared" si="0"/>
        <v>-0.18182277184922147</v>
      </c>
      <c r="AA4" s="41"/>
      <c r="AB4" s="41"/>
      <c r="AC4" s="41"/>
      <c r="AD4" s="41">
        <f>H4/M4-1</f>
        <v>-0.12879124386911334</v>
      </c>
      <c r="AE4" s="41">
        <f t="shared" si="1"/>
        <v>-8.2849266888567086E-2</v>
      </c>
      <c r="AF4" s="41">
        <f t="shared" si="1"/>
        <v>-7.9073674754563061E-2</v>
      </c>
      <c r="AG4" s="41">
        <f t="shared" si="1"/>
        <v>-5.3113947466511768E-2</v>
      </c>
      <c r="AH4" s="41">
        <f t="shared" si="1"/>
        <v>-0.25893510801866559</v>
      </c>
      <c r="AI4" s="16">
        <f t="shared" ref="AI4:AI13" si="3">M4/R4-1</f>
        <v>0.23988178496519152</v>
      </c>
      <c r="AJ4" s="16">
        <f t="shared" ref="AJ4:AJ13" si="4">N4/S4-1</f>
        <v>0.3680533063405238</v>
      </c>
      <c r="AK4" s="16">
        <f t="shared" ref="AK4:AK13" si="5">O4/T4-1</f>
        <v>0.10739546733574268</v>
      </c>
      <c r="AL4" s="16">
        <f t="shared" ref="AL4:AL13" si="6">P4/U4-1</f>
        <v>0.15786002739556571</v>
      </c>
      <c r="AM4" s="16">
        <f t="shared" ref="AM4:AM13" si="7">Q4/V4-1</f>
        <v>0.34249813078411173</v>
      </c>
      <c r="AN4" s="16"/>
      <c r="AO4" s="16">
        <f t="shared" ref="AO4:AO13" si="8">H4/$H$3</f>
        <v>0.20811783309830861</v>
      </c>
    </row>
    <row r="5" spans="1:41" x14ac:dyDescent="0.35">
      <c r="A5" s="16"/>
      <c r="B5" s="38" t="s">
        <v>36</v>
      </c>
      <c r="C5" s="46"/>
      <c r="D5" s="47">
        <v>149.201266463889</v>
      </c>
      <c r="E5" s="38"/>
      <c r="F5" s="38"/>
      <c r="G5" s="38"/>
      <c r="H5" s="9">
        <v>726.44870109640203</v>
      </c>
      <c r="I5" s="10">
        <v>158.31328340141499</v>
      </c>
      <c r="J5" s="10">
        <v>191.51312388324999</v>
      </c>
      <c r="K5" s="10">
        <v>208.50566920449901</v>
      </c>
      <c r="L5" s="10">
        <v>168.11662460723798</v>
      </c>
      <c r="M5" s="9">
        <v>822.65797985809002</v>
      </c>
      <c r="N5" s="10">
        <v>169.54377776969599</v>
      </c>
      <c r="O5" s="10">
        <v>205.426708479599</v>
      </c>
      <c r="P5" s="10">
        <v>226.76219637616302</v>
      </c>
      <c r="Q5" s="10">
        <v>220.925297232627</v>
      </c>
      <c r="R5" s="9">
        <v>784.26155918719496</v>
      </c>
      <c r="S5" s="10">
        <v>146.522581324702</v>
      </c>
      <c r="T5" s="10">
        <v>188.54514528466999</v>
      </c>
      <c r="U5" s="10">
        <v>226.07243967877298</v>
      </c>
      <c r="V5" s="10">
        <v>223.12139289904601</v>
      </c>
      <c r="X5" s="38" t="s">
        <v>36</v>
      </c>
      <c r="Y5" s="41"/>
      <c r="Z5" s="41">
        <f t="shared" si="0"/>
        <v>-5.7556869150529821E-2</v>
      </c>
      <c r="AA5" s="41"/>
      <c r="AB5" s="41"/>
      <c r="AC5" s="41"/>
      <c r="AD5" s="41">
        <f t="shared" ref="AD5:AD13" si="9">H5/M5-1</f>
        <v>-0.11694930471383047</v>
      </c>
      <c r="AE5" s="41">
        <f t="shared" si="1"/>
        <v>-6.6239495875432319E-2</v>
      </c>
      <c r="AF5" s="41">
        <f t="shared" si="1"/>
        <v>-6.7730163713014879E-2</v>
      </c>
      <c r="AG5" s="41">
        <f t="shared" si="1"/>
        <v>-8.0509571098787869E-2</v>
      </c>
      <c r="AH5" s="41">
        <f t="shared" si="1"/>
        <v>-0.23903406846968389</v>
      </c>
      <c r="AI5" s="16">
        <f t="shared" si="3"/>
        <v>4.8958692697738337E-2</v>
      </c>
      <c r="AJ5" s="16">
        <f t="shared" si="4"/>
        <v>0.15711705483796901</v>
      </c>
      <c r="AK5" s="16">
        <f t="shared" si="5"/>
        <v>8.9535920797328528E-2</v>
      </c>
      <c r="AL5" s="16">
        <f t="shared" si="6"/>
        <v>3.0510428355181585E-3</v>
      </c>
      <c r="AM5" s="16">
        <f t="shared" si="7"/>
        <v>-9.8426046820739854E-3</v>
      </c>
      <c r="AN5" s="16"/>
      <c r="AO5" s="16">
        <f t="shared" si="8"/>
        <v>0.80153114755907551</v>
      </c>
    </row>
    <row r="6" spans="1:41" x14ac:dyDescent="0.35">
      <c r="A6" s="16"/>
      <c r="B6" s="38" t="s">
        <v>37</v>
      </c>
      <c r="C6" s="46"/>
      <c r="D6" s="47">
        <v>7.47263875016134</v>
      </c>
      <c r="E6" s="38"/>
      <c r="F6" s="38"/>
      <c r="G6" s="38"/>
      <c r="H6" s="9">
        <v>29.366836245975502</v>
      </c>
      <c r="I6" s="10">
        <v>6.4656840045322497</v>
      </c>
      <c r="J6" s="10">
        <v>7.7565510542560201</v>
      </c>
      <c r="K6" s="10">
        <v>8.5722384620199001</v>
      </c>
      <c r="L6" s="10">
        <v>6.57236272516728</v>
      </c>
      <c r="M6" s="9">
        <v>38.749724139210002</v>
      </c>
      <c r="N6" s="10">
        <v>6.8243994538839496</v>
      </c>
      <c r="O6" s="10">
        <v>11.8262237670126</v>
      </c>
      <c r="P6" s="10">
        <v>11.370188660337201</v>
      </c>
      <c r="Q6" s="10">
        <v>8.7289122579762601</v>
      </c>
      <c r="R6" s="9">
        <v>29.211470290593301</v>
      </c>
      <c r="S6" s="10">
        <v>5.0816484464990399</v>
      </c>
      <c r="T6" s="10">
        <v>6.5143938188207002</v>
      </c>
      <c r="U6" s="10">
        <v>8.3261772719377003</v>
      </c>
      <c r="V6" s="10">
        <v>9.2892507533358799</v>
      </c>
      <c r="X6" s="38" t="s">
        <v>37</v>
      </c>
      <c r="Y6" s="41"/>
      <c r="Z6" s="41">
        <f t="shared" si="0"/>
        <v>0.15573831707878782</v>
      </c>
      <c r="AA6" s="41"/>
      <c r="AB6" s="41"/>
      <c r="AC6" s="41"/>
      <c r="AD6" s="41">
        <f t="shared" si="9"/>
        <v>-0.24214076620329172</v>
      </c>
      <c r="AE6" s="41">
        <f t="shared" si="1"/>
        <v>-5.2563665385610636E-2</v>
      </c>
      <c r="AF6" s="41">
        <f t="shared" si="1"/>
        <v>-0.34412275574459317</v>
      </c>
      <c r="AG6" s="41">
        <f t="shared" si="1"/>
        <v>-0.24607772851451726</v>
      </c>
      <c r="AH6" s="41">
        <f t="shared" si="1"/>
        <v>-0.24705822089555085</v>
      </c>
      <c r="AI6" s="16">
        <f t="shared" si="3"/>
        <v>0.32652426439788673</v>
      </c>
      <c r="AJ6" s="16">
        <f t="shared" si="4"/>
        <v>0.34294993558351394</v>
      </c>
      <c r="AK6" s="16">
        <f t="shared" si="5"/>
        <v>0.81539896050581406</v>
      </c>
      <c r="AL6" s="16">
        <f t="shared" si="6"/>
        <v>0.36559531330889938</v>
      </c>
      <c r="AM6" s="16">
        <f t="shared" si="7"/>
        <v>-6.0321172313966831E-2</v>
      </c>
      <c r="AN6" s="16"/>
      <c r="AO6" s="16">
        <f t="shared" si="8"/>
        <v>3.2402059389590086E-2</v>
      </c>
    </row>
    <row r="7" spans="1:41" x14ac:dyDescent="0.35">
      <c r="A7" s="16"/>
      <c r="B7" s="38" t="s">
        <v>38</v>
      </c>
      <c r="C7" s="46"/>
      <c r="D7" s="47">
        <v>27.3711786738744</v>
      </c>
      <c r="E7" s="38"/>
      <c r="F7" s="38"/>
      <c r="G7" s="38"/>
      <c r="H7" s="9">
        <v>126.965552973492</v>
      </c>
      <c r="I7" s="10">
        <v>31.6675413812901</v>
      </c>
      <c r="J7" s="10">
        <v>30.774859106947197</v>
      </c>
      <c r="K7" s="10">
        <v>33.528559975843002</v>
      </c>
      <c r="L7" s="10">
        <v>30.9945925094122</v>
      </c>
      <c r="M7" s="9">
        <v>132.81819321120099</v>
      </c>
      <c r="N7" s="10">
        <v>28.854810631261401</v>
      </c>
      <c r="O7" s="10">
        <v>31.6833167203038</v>
      </c>
      <c r="P7" s="10">
        <v>37.005234780356105</v>
      </c>
      <c r="Q7" s="10">
        <v>35.274831079279899</v>
      </c>
      <c r="R7" s="9">
        <v>129.46987764844201</v>
      </c>
      <c r="S7" s="10">
        <v>23.198237654041598</v>
      </c>
      <c r="T7" s="10">
        <v>31.941532794304401</v>
      </c>
      <c r="U7" s="10">
        <v>35.906668570454798</v>
      </c>
      <c r="V7" s="10">
        <v>38.423438629641396</v>
      </c>
      <c r="X7" s="38" t="s">
        <v>38</v>
      </c>
      <c r="Y7" s="41"/>
      <c r="Z7" s="41">
        <f t="shared" si="0"/>
        <v>-0.1356708642355825</v>
      </c>
      <c r="AA7" s="41"/>
      <c r="AB7" s="41"/>
      <c r="AC7" s="41"/>
      <c r="AD7" s="41">
        <f t="shared" si="9"/>
        <v>-4.4065049344576002E-2</v>
      </c>
      <c r="AE7" s="41">
        <f t="shared" si="1"/>
        <v>9.7478745779096432E-2</v>
      </c>
      <c r="AF7" s="41">
        <f t="shared" si="1"/>
        <v>-2.8673059117400812E-2</v>
      </c>
      <c r="AG7" s="41">
        <f t="shared" si="1"/>
        <v>-9.3950891681915838E-2</v>
      </c>
      <c r="AH7" s="41">
        <f t="shared" si="1"/>
        <v>-0.12133973257725594</v>
      </c>
      <c r="AI7" s="16">
        <f t="shared" si="3"/>
        <v>2.5861734200837594E-2</v>
      </c>
      <c r="AJ7" s="16">
        <f t="shared" si="4"/>
        <v>0.24383632332666938</v>
      </c>
      <c r="AK7" s="16">
        <f t="shared" si="5"/>
        <v>-8.0840226317080432E-3</v>
      </c>
      <c r="AL7" s="16">
        <f t="shared" si="6"/>
        <v>3.0595046926888747E-2</v>
      </c>
      <c r="AM7" s="16">
        <f t="shared" si="7"/>
        <v>-8.1944970639159176E-2</v>
      </c>
      <c r="AN7" s="16"/>
      <c r="AO7" s="16">
        <f t="shared" si="8"/>
        <v>0.14008813729272654</v>
      </c>
    </row>
    <row r="8" spans="1:41" x14ac:dyDescent="0.35">
      <c r="A8" s="16"/>
      <c r="B8" s="38" t="s">
        <v>39</v>
      </c>
      <c r="C8" s="46"/>
      <c r="D8" s="47">
        <v>14.069700130758401</v>
      </c>
      <c r="E8" s="38"/>
      <c r="F8" s="38"/>
      <c r="G8" s="38"/>
      <c r="H8" s="9">
        <v>80.286092581100903</v>
      </c>
      <c r="I8" s="10">
        <v>18.4552225193673</v>
      </c>
      <c r="J8" s="10">
        <v>20.145368539717499</v>
      </c>
      <c r="K8" s="10">
        <v>24.255099800704599</v>
      </c>
      <c r="L8" s="10">
        <v>17.430401721311402</v>
      </c>
      <c r="M8" s="9">
        <v>88.9454914828234</v>
      </c>
      <c r="N8" s="10">
        <v>18.667558983314599</v>
      </c>
      <c r="O8" s="10">
        <v>22.522091668383698</v>
      </c>
      <c r="P8" s="10">
        <v>23.9547631616086</v>
      </c>
      <c r="Q8" s="10">
        <v>23.801077669516399</v>
      </c>
      <c r="R8" s="9">
        <v>83.734607224537811</v>
      </c>
      <c r="S8" s="10">
        <v>16.779201607868298</v>
      </c>
      <c r="T8" s="10">
        <v>20.101611780832901</v>
      </c>
      <c r="U8" s="10">
        <v>23.596011374827199</v>
      </c>
      <c r="V8" s="10">
        <v>23.257782461009402</v>
      </c>
      <c r="X8" s="38" t="s">
        <v>39</v>
      </c>
      <c r="Y8" s="41"/>
      <c r="Z8" s="41">
        <f t="shared" si="0"/>
        <v>-0.23763042596786033</v>
      </c>
      <c r="AA8" s="41"/>
      <c r="AB8" s="41"/>
      <c r="AC8" s="41"/>
      <c r="AD8" s="41">
        <f t="shared" si="9"/>
        <v>-9.7356243215483751E-2</v>
      </c>
      <c r="AE8" s="41">
        <f t="shared" si="1"/>
        <v>-1.1374623973980147E-2</v>
      </c>
      <c r="AF8" s="41">
        <f t="shared" si="1"/>
        <v>-0.10552852566543014</v>
      </c>
      <c r="AG8" s="41">
        <f t="shared" si="1"/>
        <v>1.2537658463571688E-2</v>
      </c>
      <c r="AH8" s="41">
        <f t="shared" si="1"/>
        <v>-0.26766334015053195</v>
      </c>
      <c r="AI8" s="16">
        <f t="shared" si="3"/>
        <v>6.2230951227995712E-2</v>
      </c>
      <c r="AJ8" s="16">
        <f t="shared" si="4"/>
        <v>0.11254155111651976</v>
      </c>
      <c r="AK8" s="16">
        <f t="shared" si="5"/>
        <v>0.12041222932475248</v>
      </c>
      <c r="AL8" s="16">
        <f t="shared" si="6"/>
        <v>1.5203916504470172E-2</v>
      </c>
      <c r="AM8" s="16">
        <f t="shared" si="7"/>
        <v>2.3359716663349461E-2</v>
      </c>
      <c r="AN8" s="16"/>
      <c r="AO8" s="16">
        <f t="shared" si="8"/>
        <v>8.8584099362336521E-2</v>
      </c>
    </row>
    <row r="9" spans="1:41" x14ac:dyDescent="0.35">
      <c r="A9" s="16"/>
      <c r="B9" s="38" t="s">
        <v>40</v>
      </c>
      <c r="C9" s="46"/>
      <c r="D9" s="47">
        <v>19.616076863055198</v>
      </c>
      <c r="E9" s="38"/>
      <c r="F9" s="38"/>
      <c r="G9" s="38"/>
      <c r="H9" s="9">
        <v>94.893930449167598</v>
      </c>
      <c r="I9" s="10">
        <v>17.547202036978501</v>
      </c>
      <c r="J9" s="10">
        <v>26.245198878062201</v>
      </c>
      <c r="K9" s="10">
        <v>27.927862758923602</v>
      </c>
      <c r="L9" s="10">
        <v>23.173666775203298</v>
      </c>
      <c r="M9" s="9">
        <v>105.078668856683</v>
      </c>
      <c r="N9" s="10">
        <v>19.939158201647899</v>
      </c>
      <c r="O9" s="10">
        <v>25.721643566291998</v>
      </c>
      <c r="P9" s="10">
        <v>28.279246817287301</v>
      </c>
      <c r="Q9" s="10">
        <v>31.138620271455501</v>
      </c>
      <c r="R9" s="9">
        <v>96.016413834634008</v>
      </c>
      <c r="S9" s="10">
        <v>17.8300187636111</v>
      </c>
      <c r="T9" s="10">
        <v>22.932774818039903</v>
      </c>
      <c r="U9" s="10">
        <v>26.826239091106899</v>
      </c>
      <c r="V9" s="10">
        <v>28.427381161876202</v>
      </c>
      <c r="X9" s="38" t="s">
        <v>40</v>
      </c>
      <c r="Y9" s="41"/>
      <c r="Z9" s="41">
        <f t="shared" si="0"/>
        <v>0.1179034025890171</v>
      </c>
      <c r="AA9" s="41"/>
      <c r="AB9" s="41"/>
      <c r="AC9" s="41"/>
      <c r="AD9" s="41">
        <f t="shared" si="9"/>
        <v>-9.6924889878519327E-2</v>
      </c>
      <c r="AE9" s="41">
        <f t="shared" si="1"/>
        <v>-0.11996274569262966</v>
      </c>
      <c r="AF9" s="41">
        <f t="shared" si="1"/>
        <v>2.0354660090862842E-2</v>
      </c>
      <c r="AG9" s="41">
        <f t="shared" si="1"/>
        <v>-1.2425509796424095E-2</v>
      </c>
      <c r="AH9" s="41">
        <f t="shared" si="1"/>
        <v>-0.25579018681035159</v>
      </c>
      <c r="AI9" s="16">
        <f t="shared" si="3"/>
        <v>9.4382352559601035E-2</v>
      </c>
      <c r="AJ9" s="16">
        <f t="shared" si="4"/>
        <v>0.11829148729452243</v>
      </c>
      <c r="AK9" s="16">
        <f t="shared" si="5"/>
        <v>0.12161061059467837</v>
      </c>
      <c r="AL9" s="16">
        <f t="shared" si="6"/>
        <v>5.4163676139831418E-2</v>
      </c>
      <c r="AM9" s="16">
        <f t="shared" si="7"/>
        <v>9.5374213127142671E-2</v>
      </c>
      <c r="AN9" s="16"/>
      <c r="AO9" s="16">
        <f t="shared" si="8"/>
        <v>0.10470173716948933</v>
      </c>
    </row>
    <row r="10" spans="1:41" x14ac:dyDescent="0.35">
      <c r="A10" s="16"/>
      <c r="B10" s="38" t="s">
        <v>41</v>
      </c>
      <c r="C10" s="46"/>
      <c r="D10" s="47">
        <v>13.435106532654601</v>
      </c>
      <c r="E10" s="38"/>
      <c r="F10" s="38"/>
      <c r="G10" s="38"/>
      <c r="H10" s="9">
        <v>77.032386975365995</v>
      </c>
      <c r="I10" s="10">
        <v>19.6033688840736</v>
      </c>
      <c r="J10" s="10">
        <v>17.5442348925056</v>
      </c>
      <c r="K10" s="10">
        <v>22.2332333282964</v>
      </c>
      <c r="L10" s="10">
        <v>17.651549870490399</v>
      </c>
      <c r="M10" s="9">
        <v>86.1220697204228</v>
      </c>
      <c r="N10" s="10">
        <v>16.3741486360572</v>
      </c>
      <c r="O10" s="10">
        <v>21.161194355983</v>
      </c>
      <c r="P10" s="10">
        <v>23.871096670520799</v>
      </c>
      <c r="Q10" s="10">
        <v>24.715630057861702</v>
      </c>
      <c r="R10" s="9">
        <v>86.202356045657311</v>
      </c>
      <c r="S10" s="10">
        <v>18.0778335481357</v>
      </c>
      <c r="T10" s="10">
        <v>24.221965037970801</v>
      </c>
      <c r="U10" s="10">
        <v>23.647349452996899</v>
      </c>
      <c r="V10" s="10">
        <v>20.255208006553797</v>
      </c>
      <c r="X10" s="38" t="s">
        <v>41</v>
      </c>
      <c r="Y10" s="41"/>
      <c r="Z10" s="41">
        <f t="shared" si="0"/>
        <v>-0.31465317965986406</v>
      </c>
      <c r="AA10" s="41"/>
      <c r="AB10" s="41"/>
      <c r="AC10" s="41"/>
      <c r="AD10" s="41">
        <f t="shared" si="9"/>
        <v>-0.10554417438601449</v>
      </c>
      <c r="AE10" s="41">
        <f t="shared" si="1"/>
        <v>0.19721454347283718</v>
      </c>
      <c r="AF10" s="41">
        <f t="shared" si="1"/>
        <v>-0.17092416442244718</v>
      </c>
      <c r="AG10" s="41">
        <f t="shared" si="1"/>
        <v>-6.8612823484019092E-2</v>
      </c>
      <c r="AH10" s="41">
        <f t="shared" si="1"/>
        <v>-0.28581428718724156</v>
      </c>
      <c r="AI10" s="16">
        <f t="shared" si="3"/>
        <v>-9.3137042788005164E-4</v>
      </c>
      <c r="AJ10" s="16">
        <f t="shared" si="4"/>
        <v>-9.4241652770068574E-2</v>
      </c>
      <c r="AK10" s="16">
        <f t="shared" si="5"/>
        <v>-0.12636343406448158</v>
      </c>
      <c r="AL10" s="16">
        <f t="shared" si="6"/>
        <v>9.461830720970843E-3</v>
      </c>
      <c r="AM10" s="16">
        <f t="shared" si="7"/>
        <v>0.22021112051106484</v>
      </c>
      <c r="AN10" s="16"/>
      <c r="AO10" s="16">
        <f t="shared" si="8"/>
        <v>8.4994105486584495E-2</v>
      </c>
    </row>
    <row r="11" spans="1:41" x14ac:dyDescent="0.35">
      <c r="A11" s="16"/>
      <c r="B11" s="38" t="s">
        <v>42</v>
      </c>
      <c r="C11" s="46"/>
      <c r="D11" s="47">
        <v>24.1959263859519</v>
      </c>
      <c r="E11" s="38"/>
      <c r="F11" s="38"/>
      <c r="G11" s="38"/>
      <c r="H11" s="9">
        <v>96.694846480137798</v>
      </c>
      <c r="I11" s="10">
        <v>19.335771572551199</v>
      </c>
      <c r="J11" s="10">
        <v>29.668409883339901</v>
      </c>
      <c r="K11" s="10">
        <v>26.733037853785198</v>
      </c>
      <c r="L11" s="10">
        <v>20.9576271704615</v>
      </c>
      <c r="M11" s="9">
        <v>109.562431538761</v>
      </c>
      <c r="N11" s="10">
        <v>25.989586437122199</v>
      </c>
      <c r="O11" s="10">
        <v>26.382377301774302</v>
      </c>
      <c r="P11" s="10">
        <v>27.8007532212476</v>
      </c>
      <c r="Q11" s="10">
        <v>29.389714578616701</v>
      </c>
      <c r="R11" s="9">
        <v>111.58447192725799</v>
      </c>
      <c r="S11" s="10">
        <v>20.3021218696849</v>
      </c>
      <c r="T11" s="10">
        <v>25.086777087260202</v>
      </c>
      <c r="U11" s="10">
        <v>32.696199680114397</v>
      </c>
      <c r="V11" s="10">
        <v>33.499373290198797</v>
      </c>
      <c r="X11" s="38" t="s">
        <v>42</v>
      </c>
      <c r="Y11" s="41"/>
      <c r="Z11" s="41">
        <f t="shared" si="0"/>
        <v>0.251355618014236</v>
      </c>
      <c r="AA11" s="41"/>
      <c r="AB11" s="41"/>
      <c r="AC11" s="41"/>
      <c r="AD11" s="41">
        <f t="shared" si="9"/>
        <v>-0.11744523079584002</v>
      </c>
      <c r="AE11" s="41">
        <f t="shared" si="1"/>
        <v>-0.2560184972803965</v>
      </c>
      <c r="AF11" s="41">
        <f t="shared" si="1"/>
        <v>0.12455407425867593</v>
      </c>
      <c r="AG11" s="41">
        <f t="shared" si="1"/>
        <v>-3.8405987023630961E-2</v>
      </c>
      <c r="AH11" s="41">
        <f t="shared" si="1"/>
        <v>-0.28690606659685625</v>
      </c>
      <c r="AI11" s="16">
        <f t="shared" si="3"/>
        <v>-1.812116286050236E-2</v>
      </c>
      <c r="AJ11" s="16">
        <f t="shared" si="4"/>
        <v>0.280141386400099</v>
      </c>
      <c r="AK11" s="16">
        <f t="shared" si="5"/>
        <v>5.1644745357587007E-2</v>
      </c>
      <c r="AL11" s="16">
        <f t="shared" si="6"/>
        <v>-0.14972524350725003</v>
      </c>
      <c r="AM11" s="16">
        <f t="shared" si="7"/>
        <v>-0.12267867449282988</v>
      </c>
      <c r="AN11" s="16"/>
      <c r="AO11" s="16">
        <f t="shared" si="8"/>
        <v>0.10668878772210574</v>
      </c>
    </row>
    <row r="12" spans="1:41" x14ac:dyDescent="0.35">
      <c r="A12" s="16"/>
      <c r="B12" s="38" t="s">
        <v>43</v>
      </c>
      <c r="C12" s="46"/>
      <c r="D12" s="47">
        <v>18.654985885539599</v>
      </c>
      <c r="E12" s="38"/>
      <c r="F12" s="38"/>
      <c r="G12" s="38"/>
      <c r="H12" s="9">
        <v>90.288774589240006</v>
      </c>
      <c r="I12" s="10">
        <v>19.9657161707106</v>
      </c>
      <c r="J12" s="10">
        <v>24.207553758119602</v>
      </c>
      <c r="K12" s="10">
        <v>24.378578116465899</v>
      </c>
      <c r="L12" s="10">
        <v>21.736926543944001</v>
      </c>
      <c r="M12" s="9">
        <v>109.155076369724</v>
      </c>
      <c r="N12" s="10">
        <v>19.929352368094499</v>
      </c>
      <c r="O12" s="10">
        <v>25.9197911348238</v>
      </c>
      <c r="P12" s="10">
        <v>33.150110472489999</v>
      </c>
      <c r="Q12" s="10">
        <v>30.1558223943161</v>
      </c>
      <c r="R12" s="9">
        <v>105.13918776770801</v>
      </c>
      <c r="S12" s="10">
        <v>20.252517098212802</v>
      </c>
      <c r="T12" s="10">
        <v>26.217585809189199</v>
      </c>
      <c r="U12" s="10">
        <v>30.623039818019201</v>
      </c>
      <c r="V12" s="10">
        <v>28.0460450422873</v>
      </c>
      <c r="X12" s="38" t="s">
        <v>43</v>
      </c>
      <c r="Y12" s="41"/>
      <c r="Z12" s="41">
        <f t="shared" si="0"/>
        <v>-6.5649049298508122E-2</v>
      </c>
      <c r="AA12" s="41"/>
      <c r="AB12" s="41"/>
      <c r="AC12" s="41"/>
      <c r="AD12" s="41">
        <f t="shared" si="9"/>
        <v>-0.17283943548883707</v>
      </c>
      <c r="AE12" s="41">
        <f t="shared" si="1"/>
        <v>1.8246354394495512E-3</v>
      </c>
      <c r="AF12" s="41">
        <f t="shared" si="1"/>
        <v>-6.6059073076548458E-2</v>
      </c>
      <c r="AG12" s="41">
        <f t="shared" si="1"/>
        <v>-0.26460039592638029</v>
      </c>
      <c r="AH12" s="41">
        <f t="shared" si="1"/>
        <v>-0.27917977962222407</v>
      </c>
      <c r="AI12" s="16">
        <f t="shared" si="3"/>
        <v>3.8195925679857856E-2</v>
      </c>
      <c r="AJ12" s="16">
        <f t="shared" si="4"/>
        <v>-1.5956768659971754E-2</v>
      </c>
      <c r="AK12" s="16">
        <f t="shared" si="5"/>
        <v>-1.1358584903001345E-2</v>
      </c>
      <c r="AL12" s="16">
        <f t="shared" si="6"/>
        <v>8.252187468939054E-2</v>
      </c>
      <c r="AM12" s="16">
        <f t="shared" si="7"/>
        <v>7.5225485406149595E-2</v>
      </c>
      <c r="AN12" s="16"/>
      <c r="AO12" s="16">
        <f t="shared" si="8"/>
        <v>9.9620613264215341E-2</v>
      </c>
    </row>
    <row r="13" spans="1:41" x14ac:dyDescent="0.35">
      <c r="A13" s="16"/>
      <c r="B13" s="38" t="s">
        <v>44</v>
      </c>
      <c r="C13" s="46"/>
      <c r="D13" s="47">
        <v>30.581658516735398</v>
      </c>
      <c r="E13" s="38"/>
      <c r="F13" s="38"/>
      <c r="G13" s="38"/>
      <c r="H13" s="9">
        <v>156.70830083423598</v>
      </c>
      <c r="I13" s="10">
        <v>31.184108488265299</v>
      </c>
      <c r="J13" s="10">
        <v>42.087148696613994</v>
      </c>
      <c r="K13" s="10">
        <v>48.598679429221804</v>
      </c>
      <c r="L13" s="10">
        <v>34.838364220135603</v>
      </c>
      <c r="M13" s="9">
        <v>186.31758057655298</v>
      </c>
      <c r="N13" s="10">
        <v>38.557228041147596</v>
      </c>
      <c r="O13" s="10">
        <v>47.752620769998401</v>
      </c>
      <c r="P13" s="10">
        <v>52.831373756256994</v>
      </c>
      <c r="Q13" s="10">
        <v>47.176358009149098</v>
      </c>
      <c r="R13" s="9">
        <v>170.823195532374</v>
      </c>
      <c r="S13" s="10">
        <v>33.868093301670001</v>
      </c>
      <c r="T13" s="10">
        <v>37.800163630147097</v>
      </c>
      <c r="U13" s="10">
        <v>51.569281313042204</v>
      </c>
      <c r="V13" s="10">
        <v>47.585657287514501</v>
      </c>
      <c r="X13" s="38" t="s">
        <v>44</v>
      </c>
      <c r="Y13" s="41"/>
      <c r="Z13" s="41">
        <f t="shared" si="0"/>
        <v>-1.9319134031251961E-2</v>
      </c>
      <c r="AA13" s="41"/>
      <c r="AB13" s="41"/>
      <c r="AC13" s="41"/>
      <c r="AD13" s="41">
        <f t="shared" si="9"/>
        <v>-0.15891833529982602</v>
      </c>
      <c r="AE13" s="41">
        <f t="shared" si="1"/>
        <v>-0.19122535325967505</v>
      </c>
      <c r="AF13" s="41">
        <f t="shared" si="1"/>
        <v>-0.11864211810849679</v>
      </c>
      <c r="AG13" s="41">
        <f t="shared" si="1"/>
        <v>-8.0117059733543217E-2</v>
      </c>
      <c r="AH13" s="41">
        <f t="shared" si="1"/>
        <v>-0.26152917074736337</v>
      </c>
      <c r="AI13" s="16">
        <f t="shared" si="3"/>
        <v>9.0704221964063025E-2</v>
      </c>
      <c r="AJ13" s="16">
        <f t="shared" si="4"/>
        <v>0.13845287060332923</v>
      </c>
      <c r="AK13" s="16">
        <f t="shared" si="5"/>
        <v>0.26329137718107209</v>
      </c>
      <c r="AL13" s="16">
        <f t="shared" si="6"/>
        <v>2.4473725657595979E-2</v>
      </c>
      <c r="AM13" s="16">
        <f t="shared" si="7"/>
        <v>-8.601316062367248E-3</v>
      </c>
      <c r="AN13" s="16"/>
      <c r="AO13" s="16">
        <f t="shared" si="8"/>
        <v>0.17290496081846474</v>
      </c>
    </row>
    <row r="14" spans="1:41" x14ac:dyDescent="0.35">
      <c r="B14" s="8"/>
      <c r="C14" s="8"/>
      <c r="D14" s="8"/>
      <c r="E14" s="8"/>
      <c r="F14" s="8"/>
      <c r="G14" s="8"/>
      <c r="Y14" s="8"/>
      <c r="Z14" s="8"/>
      <c r="AA14" s="8"/>
      <c r="AB14" s="8"/>
      <c r="AC14" s="8"/>
    </row>
    <row r="15" spans="1:41" ht="29" x14ac:dyDescent="0.35">
      <c r="B15" s="33" t="s">
        <v>45</v>
      </c>
      <c r="C15" s="31" t="s">
        <v>12</v>
      </c>
      <c r="D15" s="32" t="s">
        <v>13</v>
      </c>
      <c r="E15" s="32" t="s">
        <v>14</v>
      </c>
      <c r="F15" s="32" t="s">
        <v>15</v>
      </c>
      <c r="G15" s="32" t="s">
        <v>16</v>
      </c>
      <c r="H15" s="22" t="s">
        <v>17</v>
      </c>
      <c r="I15" s="26" t="s">
        <v>18</v>
      </c>
      <c r="J15" s="26" t="s">
        <v>19</v>
      </c>
      <c r="K15" s="26" t="s">
        <v>20</v>
      </c>
      <c r="L15" s="26" t="s">
        <v>21</v>
      </c>
      <c r="M15" s="4" t="s">
        <v>22</v>
      </c>
      <c r="N15" s="5" t="s">
        <v>23</v>
      </c>
      <c r="O15" s="5" t="s">
        <v>24</v>
      </c>
      <c r="P15" s="5" t="s">
        <v>25</v>
      </c>
      <c r="Q15" s="5" t="s">
        <v>26</v>
      </c>
      <c r="R15" s="6" t="s">
        <v>27</v>
      </c>
      <c r="S15" s="7" t="s">
        <v>28</v>
      </c>
      <c r="T15" s="7" t="s">
        <v>29</v>
      </c>
      <c r="U15" s="7" t="s">
        <v>30</v>
      </c>
      <c r="V15" s="7" t="s">
        <v>31</v>
      </c>
      <c r="X15" s="21" t="s">
        <v>32</v>
      </c>
      <c r="Y15" s="31" t="s">
        <v>12</v>
      </c>
      <c r="Z15" s="32" t="s">
        <v>13</v>
      </c>
      <c r="AA15" s="32" t="s">
        <v>14</v>
      </c>
      <c r="AB15" s="32" t="s">
        <v>15</v>
      </c>
      <c r="AC15" s="32" t="s">
        <v>16</v>
      </c>
      <c r="AD15" s="22" t="s">
        <v>17</v>
      </c>
      <c r="AE15" s="22" t="s">
        <v>18</v>
      </c>
      <c r="AF15" s="22" t="s">
        <v>19</v>
      </c>
      <c r="AG15" s="22" t="s">
        <v>20</v>
      </c>
      <c r="AH15" s="22" t="s">
        <v>21</v>
      </c>
      <c r="AI15" s="4" t="s">
        <v>22</v>
      </c>
      <c r="AJ15" s="5" t="s">
        <v>23</v>
      </c>
      <c r="AK15" s="5" t="s">
        <v>24</v>
      </c>
      <c r="AL15" s="5" t="s">
        <v>25</v>
      </c>
      <c r="AM15" s="5" t="s">
        <v>26</v>
      </c>
      <c r="AO15" s="20" t="s">
        <v>33</v>
      </c>
    </row>
    <row r="16" spans="1:41" s="2" customFormat="1" x14ac:dyDescent="0.35">
      <c r="B16" s="34" t="s">
        <v>34</v>
      </c>
      <c r="C16" s="42"/>
      <c r="D16" s="42">
        <v>9218.1406197707092</v>
      </c>
      <c r="E16" s="34"/>
      <c r="F16" s="34"/>
      <c r="G16" s="34"/>
      <c r="H16" s="11">
        <v>48404.866467245003</v>
      </c>
      <c r="I16" s="11">
        <v>10358.624393822201</v>
      </c>
      <c r="J16" s="11">
        <v>11688.800007436701</v>
      </c>
      <c r="K16" s="11">
        <v>13496.644328985099</v>
      </c>
      <c r="L16" s="11">
        <v>12860.797737000799</v>
      </c>
      <c r="M16" s="11">
        <v>45579.180071393996</v>
      </c>
      <c r="N16" s="11">
        <v>9175.0846496553404</v>
      </c>
      <c r="O16" s="11">
        <v>10408.451549928101</v>
      </c>
      <c r="P16" s="11">
        <v>12144.596808999398</v>
      </c>
      <c r="Q16" s="11">
        <v>13851.0470628112</v>
      </c>
      <c r="R16" s="11">
        <v>39523.324292612</v>
      </c>
      <c r="S16" s="11">
        <v>7381.6518271074692</v>
      </c>
      <c r="T16" s="11">
        <v>9885.9593475045513</v>
      </c>
      <c r="U16" s="11">
        <v>10962.084830981301</v>
      </c>
      <c r="V16" s="11">
        <v>11293.628287018699</v>
      </c>
      <c r="X16" s="34" t="s">
        <v>34</v>
      </c>
      <c r="Y16" s="37"/>
      <c r="Z16" s="37">
        <f t="shared" ref="Y16:AC26" si="10">D16/I16-1</f>
        <v>-0.11009992550088676</v>
      </c>
      <c r="AA16" s="37"/>
      <c r="AB16" s="37"/>
      <c r="AC16" s="37"/>
      <c r="AD16" s="37">
        <f>H16/M16-1</f>
        <v>6.1995112492697846E-2</v>
      </c>
      <c r="AE16" s="37">
        <f t="shared" ref="AE16:AH26" si="11">I16/N16-1</f>
        <v>0.12899496727927406</v>
      </c>
      <c r="AF16" s="37">
        <f t="shared" si="11"/>
        <v>0.1230104642719354</v>
      </c>
      <c r="AG16" s="37">
        <f t="shared" si="11"/>
        <v>0.11132914013117379</v>
      </c>
      <c r="AH16" s="37">
        <f t="shared" si="11"/>
        <v>-7.1492741402137683E-2</v>
      </c>
      <c r="AI16" s="17">
        <f>M16/R16-1</f>
        <v>0.15322232851536732</v>
      </c>
      <c r="AJ16" s="17">
        <f t="shared" ref="AJ16:AJ26" si="12">N16/S16-1</f>
        <v>0.24295819750829883</v>
      </c>
      <c r="AK16" s="17">
        <f t="shared" ref="AK16:AK26" si="13">O16/T16-1</f>
        <v>5.2851947297905655E-2</v>
      </c>
      <c r="AL16" s="17">
        <f t="shared" ref="AL16:AL26" si="14">P16/U16-1</f>
        <v>0.10787290887186485</v>
      </c>
      <c r="AM16" s="17">
        <f t="shared" ref="AM16:AM26" si="15">Q16/V16-1</f>
        <v>0.22644793247995332</v>
      </c>
      <c r="AN16" s="17"/>
      <c r="AO16" s="17">
        <f>H16/$H$16</f>
        <v>1</v>
      </c>
    </row>
    <row r="17" spans="1:41" x14ac:dyDescent="0.35">
      <c r="A17" s="16"/>
      <c r="B17" s="48" t="s">
        <v>35</v>
      </c>
      <c r="C17" s="49"/>
      <c r="D17" s="49">
        <v>2393.0353658568902</v>
      </c>
      <c r="E17" s="48"/>
      <c r="F17" s="48"/>
      <c r="G17" s="48"/>
      <c r="H17" s="11">
        <v>12028.769749642901</v>
      </c>
      <c r="I17" s="12">
        <v>2514.9618208435304</v>
      </c>
      <c r="J17" s="12">
        <v>2799.6703408849603</v>
      </c>
      <c r="K17" s="12">
        <v>3242.7307547421497</v>
      </c>
      <c r="L17" s="12">
        <v>3471.4068331722297</v>
      </c>
      <c r="M17" s="11">
        <v>10944.6238718114</v>
      </c>
      <c r="N17" s="12">
        <v>2461.9460876231601</v>
      </c>
      <c r="O17" s="12">
        <v>2594.7420002880503</v>
      </c>
      <c r="P17" s="12">
        <v>2686.1684912259798</v>
      </c>
      <c r="Q17" s="12">
        <v>3201.7672926741902</v>
      </c>
      <c r="R17" s="11">
        <v>7967.5499775990693</v>
      </c>
      <c r="S17" s="12">
        <v>1790.3717283446099</v>
      </c>
      <c r="T17" s="12">
        <v>2131.7695544343401</v>
      </c>
      <c r="U17" s="12">
        <v>1878.8904321151799</v>
      </c>
      <c r="V17" s="12">
        <v>2166.5182627049498</v>
      </c>
      <c r="X17" s="38" t="s">
        <v>35</v>
      </c>
      <c r="Y17" s="41"/>
      <c r="Z17" s="41">
        <f t="shared" si="10"/>
        <v>-4.8480439733174729E-2</v>
      </c>
      <c r="AA17" s="41"/>
      <c r="AB17" s="41"/>
      <c r="AC17" s="41"/>
      <c r="AD17" s="41">
        <f t="shared" ref="AD17:AD26" si="16">H17/M17-1</f>
        <v>9.9057390233737497E-2</v>
      </c>
      <c r="AE17" s="41">
        <f t="shared" si="11"/>
        <v>2.1534075618834247E-2</v>
      </c>
      <c r="AF17" s="41">
        <f t="shared" si="11"/>
        <v>7.8978310974332055E-2</v>
      </c>
      <c r="AG17" s="41">
        <f t="shared" si="11"/>
        <v>0.20719558930651893</v>
      </c>
      <c r="AH17" s="41">
        <f t="shared" si="11"/>
        <v>8.4215845765864605E-2</v>
      </c>
      <c r="AI17" s="16">
        <f t="shared" ref="AI17:AI26" si="17">M17/R17-1</f>
        <v>0.37364985504734016</v>
      </c>
      <c r="AJ17" s="16">
        <f t="shared" si="12"/>
        <v>0.37510330879693488</v>
      </c>
      <c r="AK17" s="16">
        <f t="shared" si="13"/>
        <v>0.21717752976191607</v>
      </c>
      <c r="AL17" s="16">
        <f t="shared" si="14"/>
        <v>0.42965680452265564</v>
      </c>
      <c r="AM17" s="16">
        <f t="shared" si="15"/>
        <v>0.4778399738374266</v>
      </c>
      <c r="AN17" s="16"/>
      <c r="AO17" s="16">
        <f>H17/$H$16</f>
        <v>0.24850331438849493</v>
      </c>
    </row>
    <row r="18" spans="1:41" x14ac:dyDescent="0.35">
      <c r="A18" s="16"/>
      <c r="B18" s="48" t="s">
        <v>36</v>
      </c>
      <c r="C18" s="49"/>
      <c r="D18" s="49">
        <v>6819.2564418325701</v>
      </c>
      <c r="E18" s="48"/>
      <c r="F18" s="48"/>
      <c r="G18" s="48"/>
      <c r="H18" s="11">
        <v>36002.591373266703</v>
      </c>
      <c r="I18" s="12">
        <v>7780.0149987519198</v>
      </c>
      <c r="J18" s="12">
        <v>8826.3690558073104</v>
      </c>
      <c r="K18" s="12">
        <v>10206.948522365201</v>
      </c>
      <c r="L18" s="12">
        <v>9189.2587963422393</v>
      </c>
      <c r="M18" s="11">
        <v>34367.020689498706</v>
      </c>
      <c r="N18" s="12">
        <v>6644.0886070727993</v>
      </c>
      <c r="O18" s="12">
        <v>7775.2711954090501</v>
      </c>
      <c r="P18" s="12">
        <v>9403.2259693241685</v>
      </c>
      <c r="Q18" s="12">
        <v>10544.434917692899</v>
      </c>
      <c r="R18" s="11">
        <v>31384.248143239602</v>
      </c>
      <c r="S18" s="12">
        <v>5570.0505229293203</v>
      </c>
      <c r="T18" s="12">
        <v>7724.1891047728304</v>
      </c>
      <c r="U18" s="12">
        <v>8997.0873162800508</v>
      </c>
      <c r="V18" s="12">
        <v>9092.9211992573291</v>
      </c>
      <c r="X18" s="38" t="s">
        <v>36</v>
      </c>
      <c r="Y18" s="41"/>
      <c r="Z18" s="41">
        <f t="shared" si="10"/>
        <v>-0.12349057901218385</v>
      </c>
      <c r="AA18" s="41"/>
      <c r="AB18" s="41"/>
      <c r="AC18" s="41"/>
      <c r="AD18" s="41">
        <f t="shared" si="16"/>
        <v>4.7591285219197532E-2</v>
      </c>
      <c r="AE18" s="41">
        <f t="shared" si="11"/>
        <v>0.17096797752966419</v>
      </c>
      <c r="AF18" s="41">
        <f t="shared" si="11"/>
        <v>0.13518472011868687</v>
      </c>
      <c r="AG18" s="41">
        <f t="shared" si="11"/>
        <v>8.5473065909825952E-2</v>
      </c>
      <c r="AH18" s="41">
        <f t="shared" si="11"/>
        <v>-0.12852050697157413</v>
      </c>
      <c r="AI18" s="16">
        <f t="shared" si="17"/>
        <v>9.504043342525037E-2</v>
      </c>
      <c r="AJ18" s="16">
        <f t="shared" si="12"/>
        <v>0.19282375980651545</v>
      </c>
      <c r="AK18" s="16">
        <f t="shared" si="13"/>
        <v>6.613262563011979E-3</v>
      </c>
      <c r="AL18" s="16">
        <f t="shared" si="14"/>
        <v>4.5141126096355455E-2</v>
      </c>
      <c r="AM18" s="16">
        <f t="shared" si="15"/>
        <v>0.15963117755316336</v>
      </c>
      <c r="AN18" s="16"/>
      <c r="AO18" s="16">
        <f t="shared" ref="AO18:AO26" si="18">H18/$H$16</f>
        <v>0.74378040888986297</v>
      </c>
    </row>
    <row r="19" spans="1:41" x14ac:dyDescent="0.35">
      <c r="A19" s="16"/>
      <c r="B19" s="38" t="s">
        <v>37</v>
      </c>
      <c r="C19" s="43"/>
      <c r="D19" s="43">
        <v>310.47769889595997</v>
      </c>
      <c r="E19" s="38"/>
      <c r="F19" s="38"/>
      <c r="G19" s="38"/>
      <c r="H19" s="11">
        <v>1647.5376288037801</v>
      </c>
      <c r="I19" s="12">
        <v>240.588261784846</v>
      </c>
      <c r="J19" s="12">
        <v>501.19459745162601</v>
      </c>
      <c r="K19" s="12">
        <v>617.7751352108869</v>
      </c>
      <c r="L19" s="12">
        <v>287.97963435642203</v>
      </c>
      <c r="M19" s="11">
        <v>1497.81340241302</v>
      </c>
      <c r="N19" s="12">
        <v>256.25226521231798</v>
      </c>
      <c r="O19" s="12">
        <v>431.36854035415695</v>
      </c>
      <c r="P19" s="12">
        <v>358.95955853974601</v>
      </c>
      <c r="Q19" s="12">
        <v>451.23303830679703</v>
      </c>
      <c r="R19" s="11">
        <v>1333.14127077902</v>
      </c>
      <c r="S19" s="12">
        <v>214.48917264895201</v>
      </c>
      <c r="T19" s="12">
        <v>204.04090867844599</v>
      </c>
      <c r="U19" s="12">
        <v>334.43916581175102</v>
      </c>
      <c r="V19" s="12">
        <v>580.17202363986894</v>
      </c>
      <c r="X19" s="38" t="s">
        <v>37</v>
      </c>
      <c r="Y19" s="41"/>
      <c r="Z19" s="41">
        <f t="shared" si="10"/>
        <v>0.29049396089662483</v>
      </c>
      <c r="AA19" s="41"/>
      <c r="AB19" s="41"/>
      <c r="AC19" s="41"/>
      <c r="AD19" s="41">
        <f t="shared" si="16"/>
        <v>9.9961868514162111E-2</v>
      </c>
      <c r="AE19" s="41">
        <f t="shared" si="11"/>
        <v>-6.1127277897401466E-2</v>
      </c>
      <c r="AF19" s="41">
        <f t="shared" si="11"/>
        <v>0.16187100023599621</v>
      </c>
      <c r="AG19" s="41">
        <f t="shared" si="11"/>
        <v>0.72101597662981121</v>
      </c>
      <c r="AH19" s="41">
        <f t="shared" si="11"/>
        <v>-0.36179399576539362</v>
      </c>
      <c r="AI19" s="16">
        <f t="shared" si="17"/>
        <v>0.12352189167302119</v>
      </c>
      <c r="AJ19" s="16">
        <f t="shared" si="12"/>
        <v>0.19470956061599609</v>
      </c>
      <c r="AK19" s="16">
        <f t="shared" si="13"/>
        <v>1.1141277165843406</v>
      </c>
      <c r="AL19" s="16">
        <f t="shared" si="14"/>
        <v>7.3317946085887042E-2</v>
      </c>
      <c r="AM19" s="16">
        <f t="shared" si="15"/>
        <v>-0.22224267989369373</v>
      </c>
      <c r="AN19" s="16"/>
      <c r="AO19" s="16">
        <f t="shared" si="18"/>
        <v>3.4036611379119272E-2</v>
      </c>
    </row>
    <row r="20" spans="1:41" x14ac:dyDescent="0.35">
      <c r="A20" s="16"/>
      <c r="B20" s="38" t="s">
        <v>38</v>
      </c>
      <c r="C20" s="43"/>
      <c r="D20" s="43">
        <v>1515.45616469986</v>
      </c>
      <c r="E20" s="38"/>
      <c r="F20" s="38"/>
      <c r="G20" s="38"/>
      <c r="H20" s="11">
        <v>6439.3767458967895</v>
      </c>
      <c r="I20" s="12">
        <v>1679.5524423939701</v>
      </c>
      <c r="J20" s="12">
        <v>1234.25841395359</v>
      </c>
      <c r="K20" s="12">
        <v>1550.68585736163</v>
      </c>
      <c r="L20" s="12">
        <v>1974.8800321875999</v>
      </c>
      <c r="M20" s="11">
        <v>5961.2758168794699</v>
      </c>
      <c r="N20" s="12">
        <v>1289.8606973118601</v>
      </c>
      <c r="O20" s="12">
        <v>1348.7317362660699</v>
      </c>
      <c r="P20" s="12">
        <v>1712.6386288275498</v>
      </c>
      <c r="Q20" s="12">
        <v>1610.044754474</v>
      </c>
      <c r="R20" s="11">
        <v>6114.1373606912803</v>
      </c>
      <c r="S20" s="12">
        <v>1150.7599746364301</v>
      </c>
      <c r="T20" s="12">
        <v>1495.0083159956998</v>
      </c>
      <c r="U20" s="12">
        <v>1771.3246787018199</v>
      </c>
      <c r="V20" s="12">
        <v>1697.0443913573401</v>
      </c>
      <c r="X20" s="38" t="s">
        <v>38</v>
      </c>
      <c r="Y20" s="41"/>
      <c r="Z20" s="41">
        <f t="shared" si="10"/>
        <v>-9.770238401142961E-2</v>
      </c>
      <c r="AA20" s="41"/>
      <c r="AB20" s="41"/>
      <c r="AC20" s="41"/>
      <c r="AD20" s="41">
        <f t="shared" si="16"/>
        <v>8.0201108572022006E-2</v>
      </c>
      <c r="AE20" s="41">
        <f t="shared" si="11"/>
        <v>0.30211924891908781</v>
      </c>
      <c r="AF20" s="41">
        <f t="shared" si="11"/>
        <v>-8.4874789577797372E-2</v>
      </c>
      <c r="AG20" s="41">
        <f t="shared" si="11"/>
        <v>-9.4563306432478678E-2</v>
      </c>
      <c r="AH20" s="41">
        <f t="shared" si="11"/>
        <v>0.2265994635862103</v>
      </c>
      <c r="AI20" s="16">
        <f t="shared" si="17"/>
        <v>-2.5001326400447055E-2</v>
      </c>
      <c r="AJ20" s="16">
        <f t="shared" si="12"/>
        <v>0.12087726871051219</v>
      </c>
      <c r="AK20" s="16">
        <f t="shared" si="13"/>
        <v>-9.7843321782599801E-2</v>
      </c>
      <c r="AL20" s="16">
        <f t="shared" si="14"/>
        <v>-3.3131164816876058E-2</v>
      </c>
      <c r="AM20" s="16">
        <f t="shared" si="15"/>
        <v>-5.1265386648934763E-2</v>
      </c>
      <c r="AN20" s="16"/>
      <c r="AO20" s="16">
        <f t="shared" si="18"/>
        <v>0.13303159818143986</v>
      </c>
    </row>
    <row r="21" spans="1:41" x14ac:dyDescent="0.35">
      <c r="A21" s="16"/>
      <c r="B21" s="38" t="s">
        <v>39</v>
      </c>
      <c r="C21" s="43"/>
      <c r="D21" s="43">
        <v>727.52585502790896</v>
      </c>
      <c r="E21" s="38"/>
      <c r="F21" s="38"/>
      <c r="G21" s="38"/>
      <c r="H21" s="11">
        <v>4959.5487360634097</v>
      </c>
      <c r="I21" s="12">
        <v>1139.4544339388001</v>
      </c>
      <c r="J21" s="12">
        <v>1208.99860486384</v>
      </c>
      <c r="K21" s="12">
        <v>1264.1411164661399</v>
      </c>
      <c r="L21" s="12">
        <v>1346.9545807946402</v>
      </c>
      <c r="M21" s="11">
        <v>3787.8353458635002</v>
      </c>
      <c r="N21" s="12">
        <v>878.81723821627497</v>
      </c>
      <c r="O21" s="12">
        <v>746.11388991552997</v>
      </c>
      <c r="P21" s="12">
        <v>991.71523567149404</v>
      </c>
      <c r="Q21" s="12">
        <v>1171.1889820602</v>
      </c>
      <c r="R21" s="11">
        <v>3293.89951014607</v>
      </c>
      <c r="S21" s="12">
        <v>632.88564738583898</v>
      </c>
      <c r="T21" s="12">
        <v>721.30107761353895</v>
      </c>
      <c r="U21" s="12">
        <v>959.54776914052798</v>
      </c>
      <c r="V21" s="12">
        <v>980.16501600615891</v>
      </c>
      <c r="X21" s="38" t="s">
        <v>39</v>
      </c>
      <c r="Y21" s="41"/>
      <c r="Z21" s="41">
        <f t="shared" si="10"/>
        <v>-0.36151386719955114</v>
      </c>
      <c r="AA21" s="41"/>
      <c r="AB21" s="41"/>
      <c r="AC21" s="41"/>
      <c r="AD21" s="41">
        <f t="shared" si="16"/>
        <v>0.30933588269075041</v>
      </c>
      <c r="AE21" s="41">
        <f t="shared" si="11"/>
        <v>0.29657724540262476</v>
      </c>
      <c r="AF21" s="41">
        <f t="shared" si="11"/>
        <v>0.62039418003693081</v>
      </c>
      <c r="AG21" s="41">
        <f t="shared" si="11"/>
        <v>0.27470171980385616</v>
      </c>
      <c r="AH21" s="41">
        <f t="shared" si="11"/>
        <v>0.150074498161054</v>
      </c>
      <c r="AI21" s="16">
        <f t="shared" si="17"/>
        <v>0.14995473729419451</v>
      </c>
      <c r="AJ21" s="16">
        <f t="shared" si="12"/>
        <v>0.38858772014544307</v>
      </c>
      <c r="AK21" s="16">
        <f t="shared" si="13"/>
        <v>3.4400076572858485E-2</v>
      </c>
      <c r="AL21" s="16">
        <f t="shared" si="14"/>
        <v>3.3523569712197387E-2</v>
      </c>
      <c r="AM21" s="16">
        <f t="shared" si="15"/>
        <v>0.19488959811318218</v>
      </c>
      <c r="AN21" s="16"/>
      <c r="AO21" s="16">
        <f t="shared" si="18"/>
        <v>0.10245971320713129</v>
      </c>
    </row>
    <row r="22" spans="1:41" x14ac:dyDescent="0.35">
      <c r="A22" s="16"/>
      <c r="B22" s="38" t="s">
        <v>40</v>
      </c>
      <c r="C22" s="43"/>
      <c r="D22" s="43">
        <v>697.93337280816399</v>
      </c>
      <c r="E22" s="38"/>
      <c r="F22" s="38"/>
      <c r="G22" s="38"/>
      <c r="H22" s="11">
        <v>4472.7660451195497</v>
      </c>
      <c r="I22" s="12">
        <v>618.93760292675995</v>
      </c>
      <c r="J22" s="12">
        <v>1180.39755896871</v>
      </c>
      <c r="K22" s="12">
        <v>1475.1613673153199</v>
      </c>
      <c r="L22" s="12">
        <v>1198.26951590876</v>
      </c>
      <c r="M22" s="11">
        <v>4174.1360346981501</v>
      </c>
      <c r="N22" s="12">
        <v>688.51311472919099</v>
      </c>
      <c r="O22" s="12">
        <v>901.76642198066907</v>
      </c>
      <c r="P22" s="12">
        <v>1051.20701878059</v>
      </c>
      <c r="Q22" s="12">
        <v>1532.6494792077101</v>
      </c>
      <c r="R22" s="11">
        <v>4268.3276441788994</v>
      </c>
      <c r="S22" s="12">
        <v>533.866910059563</v>
      </c>
      <c r="T22" s="12">
        <v>1236.3264013344199</v>
      </c>
      <c r="U22" s="12">
        <v>1112.2482831867899</v>
      </c>
      <c r="V22" s="12">
        <v>1385.8860495981201</v>
      </c>
      <c r="X22" s="38" t="s">
        <v>40</v>
      </c>
      <c r="Y22" s="41"/>
      <c r="Z22" s="41">
        <f t="shared" si="10"/>
        <v>0.12763123375903818</v>
      </c>
      <c r="AA22" s="41"/>
      <c r="AB22" s="41"/>
      <c r="AC22" s="41"/>
      <c r="AD22" s="41">
        <f t="shared" si="16"/>
        <v>7.1542951149409451E-2</v>
      </c>
      <c r="AE22" s="41">
        <f t="shared" si="11"/>
        <v>-0.10105183229486747</v>
      </c>
      <c r="AF22" s="41">
        <f t="shared" si="11"/>
        <v>0.30898371262931534</v>
      </c>
      <c r="AG22" s="41">
        <f t="shared" si="11"/>
        <v>0.40330243326050175</v>
      </c>
      <c r="AH22" s="41">
        <f t="shared" si="11"/>
        <v>-0.21817119167508858</v>
      </c>
      <c r="AI22" s="16">
        <f t="shared" si="17"/>
        <v>-2.2067567753194073E-2</v>
      </c>
      <c r="AJ22" s="16">
        <f t="shared" si="12"/>
        <v>0.28967182973069883</v>
      </c>
      <c r="AK22" s="16">
        <f t="shared" si="13"/>
        <v>-0.27060813308900133</v>
      </c>
      <c r="AL22" s="16">
        <f t="shared" si="14"/>
        <v>-5.4880969769902199E-2</v>
      </c>
      <c r="AM22" s="16">
        <f t="shared" si="15"/>
        <v>0.10589862684031526</v>
      </c>
      <c r="AN22" s="16"/>
      <c r="AO22" s="16">
        <f t="shared" si="18"/>
        <v>9.2403230740161574E-2</v>
      </c>
    </row>
    <row r="23" spans="1:41" x14ac:dyDescent="0.35">
      <c r="A23" s="16"/>
      <c r="B23" s="38" t="s">
        <v>41</v>
      </c>
      <c r="C23" s="43"/>
      <c r="D23" s="43">
        <v>488.28152312569898</v>
      </c>
      <c r="E23" s="38"/>
      <c r="F23" s="38"/>
      <c r="G23" s="38"/>
      <c r="H23" s="11">
        <v>3090.9755973461702</v>
      </c>
      <c r="I23" s="12">
        <v>883.66475462878498</v>
      </c>
      <c r="J23" s="12">
        <v>592.51429530813391</v>
      </c>
      <c r="K23" s="12">
        <v>874.48809974463609</v>
      </c>
      <c r="L23" s="12">
        <v>740.30844766461098</v>
      </c>
      <c r="M23" s="11">
        <v>3186.7693109807501</v>
      </c>
      <c r="N23" s="12">
        <v>661.30843190822895</v>
      </c>
      <c r="O23" s="12">
        <v>651.40443296363492</v>
      </c>
      <c r="P23" s="12">
        <v>794.14846358256398</v>
      </c>
      <c r="Q23" s="12">
        <v>1079.90798252633</v>
      </c>
      <c r="R23" s="11">
        <v>2753.7432374774498</v>
      </c>
      <c r="S23" s="12">
        <v>389.73239875571198</v>
      </c>
      <c r="T23" s="12">
        <v>951.05055222846602</v>
      </c>
      <c r="U23" s="12">
        <v>721.444639813295</v>
      </c>
      <c r="V23" s="12">
        <v>691.51564667997297</v>
      </c>
      <c r="X23" s="38" t="s">
        <v>41</v>
      </c>
      <c r="Y23" s="41"/>
      <c r="Z23" s="41">
        <f t="shared" si="10"/>
        <v>-0.44743578312024102</v>
      </c>
      <c r="AA23" s="41"/>
      <c r="AB23" s="41"/>
      <c r="AC23" s="41"/>
      <c r="AD23" s="41">
        <f t="shared" si="16"/>
        <v>-3.0059820553844485E-2</v>
      </c>
      <c r="AE23" s="41">
        <f t="shared" si="11"/>
        <v>0.33623693875933047</v>
      </c>
      <c r="AF23" s="41">
        <f t="shared" si="11"/>
        <v>-9.0404877024821473E-2</v>
      </c>
      <c r="AG23" s="41">
        <f t="shared" si="11"/>
        <v>0.10116450493355345</v>
      </c>
      <c r="AH23" s="41">
        <f t="shared" si="11"/>
        <v>-0.31447080710271447</v>
      </c>
      <c r="AI23" s="16">
        <f t="shared" si="17"/>
        <v>0.15724998162863257</v>
      </c>
      <c r="AJ23" s="16">
        <f t="shared" si="12"/>
        <v>0.69682693566039267</v>
      </c>
      <c r="AK23" s="16">
        <f t="shared" si="13"/>
        <v>-0.31506855083855589</v>
      </c>
      <c r="AL23" s="16">
        <f t="shared" si="14"/>
        <v>0.10077533293210728</v>
      </c>
      <c r="AM23" s="16">
        <f t="shared" si="15"/>
        <v>0.56165372065124264</v>
      </c>
      <c r="AN23" s="16"/>
      <c r="AO23" s="16">
        <f t="shared" si="18"/>
        <v>6.3856711585761658E-2</v>
      </c>
    </row>
    <row r="24" spans="1:41" x14ac:dyDescent="0.35">
      <c r="A24" s="16"/>
      <c r="B24" s="38" t="s">
        <v>42</v>
      </c>
      <c r="C24" s="43"/>
      <c r="D24" s="43">
        <v>724.40153935421404</v>
      </c>
      <c r="E24" s="38"/>
      <c r="F24" s="38"/>
      <c r="G24" s="38"/>
      <c r="H24" s="11">
        <v>3502.0252468173999</v>
      </c>
      <c r="I24" s="12">
        <v>707.18228025180497</v>
      </c>
      <c r="J24" s="12">
        <v>973.30313417246305</v>
      </c>
      <c r="K24" s="12">
        <v>1176.99781372908</v>
      </c>
      <c r="L24" s="12">
        <v>644.54201866405595</v>
      </c>
      <c r="M24" s="11">
        <v>3739.3992750276998</v>
      </c>
      <c r="N24" s="12">
        <v>857.44483647466097</v>
      </c>
      <c r="O24" s="12">
        <v>796.14720815268595</v>
      </c>
      <c r="P24" s="12">
        <v>991.202969902787</v>
      </c>
      <c r="Q24" s="12">
        <v>1094.6042604975701</v>
      </c>
      <c r="R24" s="11">
        <v>3514.2448220614001</v>
      </c>
      <c r="S24" s="12">
        <v>614.60953081709397</v>
      </c>
      <c r="T24" s="12">
        <v>813.38303507867806</v>
      </c>
      <c r="U24" s="12">
        <v>810.17923160144107</v>
      </c>
      <c r="V24" s="12">
        <v>1276.0730245641898</v>
      </c>
      <c r="X24" s="38" t="s">
        <v>42</v>
      </c>
      <c r="Y24" s="41"/>
      <c r="Z24" s="41">
        <f t="shared" si="10"/>
        <v>2.434910995829509E-2</v>
      </c>
      <c r="AA24" s="41"/>
      <c r="AB24" s="41"/>
      <c r="AC24" s="41"/>
      <c r="AD24" s="41">
        <f t="shared" si="16"/>
        <v>-6.3479187631960365E-2</v>
      </c>
      <c r="AE24" s="41">
        <f t="shared" si="11"/>
        <v>-0.17524457531361726</v>
      </c>
      <c r="AF24" s="41">
        <f t="shared" si="11"/>
        <v>0.22251654493750594</v>
      </c>
      <c r="AG24" s="41">
        <f t="shared" si="11"/>
        <v>0.1874437925105441</v>
      </c>
      <c r="AH24" s="41">
        <f t="shared" si="11"/>
        <v>-0.41116434320192674</v>
      </c>
      <c r="AI24" s="16">
        <f t="shared" si="17"/>
        <v>6.4069085782767932E-2</v>
      </c>
      <c r="AJ24" s="16">
        <f t="shared" si="12"/>
        <v>0.39510501136344089</v>
      </c>
      <c r="AK24" s="16">
        <f t="shared" si="13"/>
        <v>-2.1190295571292483E-2</v>
      </c>
      <c r="AL24" s="16">
        <f t="shared" si="14"/>
        <v>0.22343665603909058</v>
      </c>
      <c r="AM24" s="16">
        <f t="shared" si="15"/>
        <v>-0.14220876123339088</v>
      </c>
      <c r="AN24" s="16"/>
      <c r="AO24" s="16">
        <f t="shared" si="18"/>
        <v>7.2348619103973333E-2</v>
      </c>
    </row>
    <row r="25" spans="1:41" x14ac:dyDescent="0.35">
      <c r="A25" s="16"/>
      <c r="B25" s="38" t="s">
        <v>43</v>
      </c>
      <c r="C25" s="43"/>
      <c r="D25" s="43">
        <v>1054.63311692109</v>
      </c>
      <c r="E25" s="38"/>
      <c r="F25" s="38"/>
      <c r="G25" s="38"/>
      <c r="H25" s="11">
        <v>4219.3463506543594</v>
      </c>
      <c r="I25" s="12">
        <v>1057.1216666713199</v>
      </c>
      <c r="J25" s="12">
        <v>1035.1771612052401</v>
      </c>
      <c r="K25" s="12">
        <v>1077.02849207488</v>
      </c>
      <c r="L25" s="12">
        <v>1050.01903070292</v>
      </c>
      <c r="M25" s="11">
        <v>4539.3081948199497</v>
      </c>
      <c r="N25" s="12">
        <v>620.43791478232299</v>
      </c>
      <c r="O25" s="12">
        <v>1281.1999494252</v>
      </c>
      <c r="P25" s="12">
        <v>1241.91457828222</v>
      </c>
      <c r="Q25" s="12">
        <v>1395.75575233021</v>
      </c>
      <c r="R25" s="11">
        <v>4021.9702224370399</v>
      </c>
      <c r="S25" s="12">
        <v>812.36869930042508</v>
      </c>
      <c r="T25" s="12">
        <v>1055.7292808544701</v>
      </c>
      <c r="U25" s="12">
        <v>1144.3986781082499</v>
      </c>
      <c r="V25" s="12">
        <v>1009.4735641738899</v>
      </c>
      <c r="X25" s="38" t="s">
        <v>43</v>
      </c>
      <c r="Y25" s="41"/>
      <c r="Z25" s="41">
        <f t="shared" si="10"/>
        <v>-2.3540807351587478E-3</v>
      </c>
      <c r="AA25" s="41"/>
      <c r="AB25" s="41"/>
      <c r="AC25" s="41"/>
      <c r="AD25" s="41">
        <f t="shared" si="16"/>
        <v>-7.0486917925228321E-2</v>
      </c>
      <c r="AE25" s="41">
        <f t="shared" si="11"/>
        <v>0.70383150591659893</v>
      </c>
      <c r="AF25" s="41">
        <f t="shared" si="11"/>
        <v>-0.19202528717733403</v>
      </c>
      <c r="AG25" s="41">
        <f t="shared" si="11"/>
        <v>-0.13276765495047627</v>
      </c>
      <c r="AH25" s="41">
        <f t="shared" si="11"/>
        <v>-0.24770574726278838</v>
      </c>
      <c r="AI25" s="16">
        <f t="shared" si="17"/>
        <v>0.12862799667110369</v>
      </c>
      <c r="AJ25" s="16">
        <f t="shared" si="12"/>
        <v>-0.23626068395223021</v>
      </c>
      <c r="AK25" s="16">
        <f t="shared" si="13"/>
        <v>0.21356864175278156</v>
      </c>
      <c r="AL25" s="16">
        <f t="shared" si="14"/>
        <v>8.5211475720304852E-2</v>
      </c>
      <c r="AM25" s="16">
        <f t="shared" si="15"/>
        <v>0.38265706192359472</v>
      </c>
      <c r="AN25" s="16"/>
      <c r="AO25" s="16">
        <f t="shared" si="18"/>
        <v>8.7167813044366951E-2</v>
      </c>
    </row>
    <row r="26" spans="1:41" x14ac:dyDescent="0.35">
      <c r="A26" s="16"/>
      <c r="B26" s="38" t="s">
        <v>44</v>
      </c>
      <c r="C26" s="43"/>
      <c r="D26" s="43">
        <v>1300.54717099968</v>
      </c>
      <c r="E26" s="38"/>
      <c r="F26" s="38"/>
      <c r="G26" s="38"/>
      <c r="H26" s="11">
        <v>7671.0150225651705</v>
      </c>
      <c r="I26" s="12">
        <v>1453.5135561556301</v>
      </c>
      <c r="J26" s="12">
        <v>2100.5252898836998</v>
      </c>
      <c r="K26" s="12">
        <v>2170.6706404626098</v>
      </c>
      <c r="L26" s="12">
        <v>1946.30553606324</v>
      </c>
      <c r="M26" s="11">
        <v>7480.4833088162895</v>
      </c>
      <c r="N26" s="12">
        <v>1391.4541084379398</v>
      </c>
      <c r="O26" s="12">
        <v>1618.5390163510999</v>
      </c>
      <c r="P26" s="12">
        <v>2261.4395157372196</v>
      </c>
      <c r="Q26" s="12">
        <v>2209.05066829003</v>
      </c>
      <c r="R26" s="11">
        <v>6084.7840754684003</v>
      </c>
      <c r="S26" s="12">
        <v>1221.3381893253099</v>
      </c>
      <c r="T26" s="12">
        <v>1247.34953298912</v>
      </c>
      <c r="U26" s="12">
        <v>2143.5048699161798</v>
      </c>
      <c r="V26" s="12">
        <v>1472.59148323777</v>
      </c>
      <c r="X26" s="38" t="s">
        <v>44</v>
      </c>
      <c r="Y26" s="41"/>
      <c r="Z26" s="41">
        <f t="shared" si="10"/>
        <v>-0.10523904954868668</v>
      </c>
      <c r="AA26" s="41"/>
      <c r="AB26" s="41"/>
      <c r="AC26" s="41"/>
      <c r="AD26" s="41">
        <f t="shared" si="16"/>
        <v>2.5470508506358902E-2</v>
      </c>
      <c r="AE26" s="41">
        <f t="shared" si="11"/>
        <v>4.4600427237488249E-2</v>
      </c>
      <c r="AF26" s="41">
        <f t="shared" si="11"/>
        <v>0.29779095138479228</v>
      </c>
      <c r="AG26" s="41">
        <f t="shared" si="11"/>
        <v>-4.0137653314605504E-2</v>
      </c>
      <c r="AH26" s="41">
        <f t="shared" si="11"/>
        <v>-0.11894029231578207</v>
      </c>
      <c r="AI26" s="16">
        <f t="shared" si="17"/>
        <v>0.2293753099596143</v>
      </c>
      <c r="AJ26" s="16">
        <f t="shared" si="12"/>
        <v>0.13928649787542069</v>
      </c>
      <c r="AK26" s="16">
        <f t="shared" si="13"/>
        <v>0.29758257292362145</v>
      </c>
      <c r="AL26" s="16">
        <f t="shared" si="14"/>
        <v>5.5019537149757713E-2</v>
      </c>
      <c r="AM26" s="16">
        <f t="shared" si="15"/>
        <v>0.50011099034269546</v>
      </c>
      <c r="AN26" s="16"/>
      <c r="AO26" s="16">
        <f t="shared" si="18"/>
        <v>0.15847611164790745</v>
      </c>
    </row>
    <row r="27" spans="1:41" x14ac:dyDescent="0.35">
      <c r="B27" s="8"/>
      <c r="C27" s="8"/>
      <c r="D27" s="8"/>
      <c r="E27" s="8"/>
      <c r="F27" s="8"/>
      <c r="G27" s="8"/>
      <c r="Y27" s="8"/>
      <c r="Z27" s="8"/>
      <c r="AA27" s="8"/>
      <c r="AB27" s="8"/>
      <c r="AC27" s="8"/>
    </row>
    <row r="28" spans="1:41" ht="29" x14ac:dyDescent="0.35">
      <c r="B28" s="33" t="s">
        <v>46</v>
      </c>
      <c r="C28" s="31" t="s">
        <v>12</v>
      </c>
      <c r="D28" s="32" t="s">
        <v>13</v>
      </c>
      <c r="E28" s="32" t="s">
        <v>14</v>
      </c>
      <c r="F28" s="32" t="s">
        <v>15</v>
      </c>
      <c r="G28" s="32" t="s">
        <v>16</v>
      </c>
      <c r="H28" s="22" t="s">
        <v>17</v>
      </c>
      <c r="I28" s="26" t="s">
        <v>18</v>
      </c>
      <c r="J28" s="26" t="s">
        <v>19</v>
      </c>
      <c r="K28" s="26" t="s">
        <v>20</v>
      </c>
      <c r="L28" s="26" t="s">
        <v>21</v>
      </c>
      <c r="M28" s="4" t="s">
        <v>22</v>
      </c>
      <c r="N28" s="5" t="s">
        <v>23</v>
      </c>
      <c r="O28" s="5" t="s">
        <v>24</v>
      </c>
      <c r="P28" s="5" t="s">
        <v>25</v>
      </c>
      <c r="Q28" s="5" t="s">
        <v>26</v>
      </c>
      <c r="R28" s="6" t="s">
        <v>27</v>
      </c>
      <c r="S28" s="7" t="s">
        <v>28</v>
      </c>
      <c r="T28" s="7" t="s">
        <v>29</v>
      </c>
      <c r="U28" s="7" t="s">
        <v>30</v>
      </c>
      <c r="V28" s="7" t="s">
        <v>31</v>
      </c>
    </row>
    <row r="29" spans="1:41" x14ac:dyDescent="0.35">
      <c r="B29" s="34" t="s">
        <v>34</v>
      </c>
      <c r="C29" s="34"/>
      <c r="D29" s="34">
        <v>1429</v>
      </c>
      <c r="E29" s="34"/>
      <c r="F29" s="34"/>
      <c r="G29" s="34"/>
      <c r="H29" s="13">
        <v>8049.0000000000009</v>
      </c>
      <c r="I29" s="13">
        <v>1723</v>
      </c>
      <c r="J29" s="13">
        <v>2164</v>
      </c>
      <c r="K29" s="13">
        <v>2392</v>
      </c>
      <c r="L29" s="13">
        <v>1770</v>
      </c>
      <c r="M29" s="13">
        <v>8945</v>
      </c>
      <c r="N29" s="13">
        <v>1898</v>
      </c>
      <c r="O29" s="13">
        <v>2428</v>
      </c>
      <c r="P29" s="13">
        <v>2499</v>
      </c>
      <c r="Q29" s="13">
        <v>2120</v>
      </c>
      <c r="R29" s="13">
        <v>8299</v>
      </c>
      <c r="S29" s="13">
        <v>1649</v>
      </c>
      <c r="T29" s="13">
        <v>1873</v>
      </c>
      <c r="U29" s="13">
        <v>2467</v>
      </c>
      <c r="V29" s="13">
        <v>2310</v>
      </c>
    </row>
    <row r="30" spans="1:41" x14ac:dyDescent="0.35">
      <c r="B30" s="48" t="s">
        <v>35</v>
      </c>
      <c r="C30" s="48"/>
      <c r="D30" s="48">
        <v>279</v>
      </c>
      <c r="E30" s="48"/>
      <c r="F30" s="48"/>
      <c r="G30" s="48"/>
      <c r="H30" s="13">
        <v>1674</v>
      </c>
      <c r="I30" s="14">
        <v>359</v>
      </c>
      <c r="J30" s="14">
        <v>421</v>
      </c>
      <c r="K30" s="14">
        <v>495</v>
      </c>
      <c r="L30" s="14">
        <v>399</v>
      </c>
      <c r="M30" s="13">
        <v>1781</v>
      </c>
      <c r="N30" s="14">
        <v>411</v>
      </c>
      <c r="O30" s="14">
        <v>445</v>
      </c>
      <c r="P30" s="14">
        <v>473</v>
      </c>
      <c r="Q30" s="14">
        <v>452</v>
      </c>
      <c r="R30" s="13">
        <v>1386</v>
      </c>
      <c r="S30" s="14">
        <v>298</v>
      </c>
      <c r="T30" s="14">
        <v>333</v>
      </c>
      <c r="U30" s="14">
        <v>369</v>
      </c>
      <c r="V30" s="14">
        <v>386</v>
      </c>
    </row>
    <row r="31" spans="1:41" x14ac:dyDescent="0.35">
      <c r="B31" s="48" t="s">
        <v>36</v>
      </c>
      <c r="C31" s="48"/>
      <c r="D31" s="48">
        <v>1160</v>
      </c>
      <c r="E31" s="48"/>
      <c r="F31" s="48"/>
      <c r="G31" s="48"/>
      <c r="H31" s="13">
        <v>6436</v>
      </c>
      <c r="I31" s="14">
        <v>1372</v>
      </c>
      <c r="J31" s="14">
        <v>1761</v>
      </c>
      <c r="K31" s="14">
        <v>1911</v>
      </c>
      <c r="L31" s="14">
        <v>1392</v>
      </c>
      <c r="M31" s="13">
        <v>7235</v>
      </c>
      <c r="N31" s="14">
        <v>1503</v>
      </c>
      <c r="O31" s="14">
        <v>1994</v>
      </c>
      <c r="P31" s="14">
        <v>2045</v>
      </c>
      <c r="Q31" s="14">
        <v>1693</v>
      </c>
      <c r="R31" s="13">
        <v>6970</v>
      </c>
      <c r="S31" s="14">
        <v>1366</v>
      </c>
      <c r="T31" s="14">
        <v>1557</v>
      </c>
      <c r="U31" s="14">
        <v>2107</v>
      </c>
      <c r="V31" s="14">
        <v>1940</v>
      </c>
    </row>
    <row r="32" spans="1:41" x14ac:dyDescent="0.35">
      <c r="B32" s="38" t="s">
        <v>37</v>
      </c>
      <c r="C32" s="38"/>
      <c r="D32" s="23">
        <v>55</v>
      </c>
      <c r="E32" s="38"/>
      <c r="F32" s="38"/>
      <c r="G32" s="38"/>
      <c r="H32" s="13">
        <v>238</v>
      </c>
      <c r="I32" s="23">
        <v>55</v>
      </c>
      <c r="J32" s="23">
        <v>65</v>
      </c>
      <c r="K32" s="23">
        <v>72</v>
      </c>
      <c r="L32" s="23">
        <v>46</v>
      </c>
      <c r="M32" s="13">
        <v>314</v>
      </c>
      <c r="N32" s="15">
        <v>51</v>
      </c>
      <c r="O32" s="14">
        <v>109</v>
      </c>
      <c r="P32" s="15">
        <v>89</v>
      </c>
      <c r="Q32" s="15">
        <v>65</v>
      </c>
      <c r="R32" s="13">
        <v>267</v>
      </c>
      <c r="S32" s="15">
        <v>59</v>
      </c>
      <c r="T32" s="15">
        <v>52</v>
      </c>
      <c r="U32" s="15">
        <v>78</v>
      </c>
      <c r="V32" s="15">
        <v>78</v>
      </c>
      <c r="W32" s="3" t="s">
        <v>47</v>
      </c>
    </row>
    <row r="33" spans="2:29" x14ac:dyDescent="0.35">
      <c r="B33" s="38" t="s">
        <v>38</v>
      </c>
      <c r="C33" s="38"/>
      <c r="D33" s="38">
        <v>224</v>
      </c>
      <c r="E33" s="38"/>
      <c r="F33" s="38"/>
      <c r="G33" s="38"/>
      <c r="H33" s="13">
        <v>1144</v>
      </c>
      <c r="I33" s="14">
        <v>267</v>
      </c>
      <c r="J33" s="14">
        <v>289</v>
      </c>
      <c r="K33" s="14">
        <v>296</v>
      </c>
      <c r="L33" s="14">
        <v>292</v>
      </c>
      <c r="M33" s="13">
        <v>1207</v>
      </c>
      <c r="N33" s="14">
        <v>255.00000000000003</v>
      </c>
      <c r="O33" s="14">
        <v>343</v>
      </c>
      <c r="P33" s="14">
        <v>337</v>
      </c>
      <c r="Q33" s="14">
        <v>272</v>
      </c>
      <c r="R33" s="13">
        <v>1195</v>
      </c>
      <c r="S33" s="14">
        <v>227</v>
      </c>
      <c r="T33" s="14">
        <v>277</v>
      </c>
      <c r="U33" s="14">
        <v>362</v>
      </c>
      <c r="V33" s="14">
        <v>329</v>
      </c>
    </row>
    <row r="34" spans="2:29" x14ac:dyDescent="0.35">
      <c r="B34" s="38" t="s">
        <v>39</v>
      </c>
      <c r="C34" s="38"/>
      <c r="D34" s="38">
        <v>122</v>
      </c>
      <c r="E34" s="38"/>
      <c r="F34" s="38"/>
      <c r="G34" s="38"/>
      <c r="H34" s="13">
        <v>732</v>
      </c>
      <c r="I34" s="14">
        <v>150</v>
      </c>
      <c r="J34" s="14">
        <v>198</v>
      </c>
      <c r="K34" s="14">
        <v>225</v>
      </c>
      <c r="L34" s="14">
        <v>159</v>
      </c>
      <c r="M34" s="13">
        <v>791</v>
      </c>
      <c r="N34" s="14">
        <v>166</v>
      </c>
      <c r="O34" s="14">
        <v>207</v>
      </c>
      <c r="P34" s="14">
        <v>219</v>
      </c>
      <c r="Q34" s="14">
        <v>199</v>
      </c>
      <c r="R34" s="13">
        <v>756</v>
      </c>
      <c r="S34" s="14">
        <v>138</v>
      </c>
      <c r="T34" s="14">
        <v>176</v>
      </c>
      <c r="U34" s="14">
        <v>223</v>
      </c>
      <c r="V34" s="14">
        <v>219</v>
      </c>
    </row>
    <row r="35" spans="2:29" x14ac:dyDescent="0.35">
      <c r="B35" s="38" t="s">
        <v>40</v>
      </c>
      <c r="C35" s="38"/>
      <c r="D35" s="38">
        <v>169</v>
      </c>
      <c r="E35" s="38"/>
      <c r="F35" s="38"/>
      <c r="G35" s="38"/>
      <c r="H35" s="13">
        <v>857</v>
      </c>
      <c r="I35" s="14">
        <v>164</v>
      </c>
      <c r="J35" s="14">
        <v>239</v>
      </c>
      <c r="K35" s="14">
        <v>266</v>
      </c>
      <c r="L35" s="14">
        <v>188</v>
      </c>
      <c r="M35" s="13">
        <v>964</v>
      </c>
      <c r="N35" s="14">
        <v>175</v>
      </c>
      <c r="O35" s="14">
        <v>281</v>
      </c>
      <c r="P35" s="14">
        <v>260</v>
      </c>
      <c r="Q35" s="14">
        <v>248</v>
      </c>
      <c r="R35" s="13">
        <v>888</v>
      </c>
      <c r="S35" s="14">
        <v>172</v>
      </c>
      <c r="T35" s="14">
        <v>192</v>
      </c>
      <c r="U35" s="14">
        <v>270</v>
      </c>
      <c r="V35" s="14">
        <v>254</v>
      </c>
    </row>
    <row r="36" spans="2:29" x14ac:dyDescent="0.35">
      <c r="B36" s="38" t="s">
        <v>41</v>
      </c>
      <c r="C36" s="38"/>
      <c r="D36" s="38">
        <v>112</v>
      </c>
      <c r="E36" s="38"/>
      <c r="F36" s="38"/>
      <c r="G36" s="38"/>
      <c r="H36" s="13">
        <v>688</v>
      </c>
      <c r="I36" s="14">
        <v>159</v>
      </c>
      <c r="J36" s="14">
        <v>180</v>
      </c>
      <c r="K36" s="14">
        <v>204</v>
      </c>
      <c r="L36" s="14">
        <v>145</v>
      </c>
      <c r="M36" s="13">
        <v>748</v>
      </c>
      <c r="N36" s="14">
        <v>157</v>
      </c>
      <c r="O36" s="14">
        <v>202</v>
      </c>
      <c r="P36" s="14">
        <v>201</v>
      </c>
      <c r="Q36" s="14">
        <v>188</v>
      </c>
      <c r="R36" s="13">
        <v>738</v>
      </c>
      <c r="S36" s="14">
        <v>162</v>
      </c>
      <c r="T36" s="14">
        <v>163</v>
      </c>
      <c r="U36" s="14">
        <v>226</v>
      </c>
      <c r="V36" s="14">
        <v>187</v>
      </c>
    </row>
    <row r="37" spans="2:29" x14ac:dyDescent="0.35">
      <c r="B37" s="38" t="s">
        <v>42</v>
      </c>
      <c r="C37" s="38"/>
      <c r="D37" s="38">
        <v>161</v>
      </c>
      <c r="E37" s="38"/>
      <c r="F37" s="38"/>
      <c r="G37" s="38"/>
      <c r="H37" s="13">
        <v>854</v>
      </c>
      <c r="I37" s="14">
        <v>178</v>
      </c>
      <c r="J37" s="14">
        <v>270</v>
      </c>
      <c r="K37" s="14">
        <v>236</v>
      </c>
      <c r="L37" s="14">
        <v>170</v>
      </c>
      <c r="M37" s="13">
        <v>1002.0000000000001</v>
      </c>
      <c r="N37" s="14">
        <v>250</v>
      </c>
      <c r="O37" s="14">
        <v>262</v>
      </c>
      <c r="P37" s="14">
        <v>278</v>
      </c>
      <c r="Q37" s="14">
        <v>212</v>
      </c>
      <c r="R37" s="13">
        <v>1037</v>
      </c>
      <c r="S37" s="14">
        <v>184</v>
      </c>
      <c r="T37" s="14">
        <v>265</v>
      </c>
      <c r="U37" s="14">
        <v>289</v>
      </c>
      <c r="V37" s="14">
        <v>299</v>
      </c>
    </row>
    <row r="38" spans="2:29" x14ac:dyDescent="0.35">
      <c r="B38" s="38" t="s">
        <v>43</v>
      </c>
      <c r="C38" s="38"/>
      <c r="D38" s="38">
        <v>153</v>
      </c>
      <c r="E38" s="38"/>
      <c r="F38" s="38"/>
      <c r="G38" s="38"/>
      <c r="H38" s="13">
        <v>832</v>
      </c>
      <c r="I38" s="14">
        <v>180</v>
      </c>
      <c r="J38" s="14">
        <v>227</v>
      </c>
      <c r="K38" s="14">
        <v>242</v>
      </c>
      <c r="L38" s="14">
        <v>183</v>
      </c>
      <c r="M38" s="13">
        <v>973</v>
      </c>
      <c r="N38" s="14">
        <v>186</v>
      </c>
      <c r="O38" s="14">
        <v>269</v>
      </c>
      <c r="P38" s="14">
        <v>290</v>
      </c>
      <c r="Q38" s="14">
        <v>228</v>
      </c>
      <c r="R38" s="13">
        <v>930</v>
      </c>
      <c r="S38" s="14">
        <v>194</v>
      </c>
      <c r="T38" s="14">
        <v>206</v>
      </c>
      <c r="U38" s="14">
        <v>278</v>
      </c>
      <c r="V38" s="14">
        <v>252</v>
      </c>
    </row>
    <row r="39" spans="2:29" x14ac:dyDescent="0.35">
      <c r="B39" s="38" t="s">
        <v>44</v>
      </c>
      <c r="C39" s="38"/>
      <c r="D39" s="38">
        <v>203</v>
      </c>
      <c r="E39" s="38"/>
      <c r="F39" s="38"/>
      <c r="G39" s="38"/>
      <c r="H39" s="13">
        <v>1306</v>
      </c>
      <c r="I39" s="14">
        <v>265</v>
      </c>
      <c r="J39" s="14">
        <v>350</v>
      </c>
      <c r="K39" s="14">
        <v>432</v>
      </c>
      <c r="L39" s="14">
        <v>259</v>
      </c>
      <c r="M39" s="13">
        <v>1511</v>
      </c>
      <c r="N39" s="14">
        <v>306</v>
      </c>
      <c r="O39" s="14">
        <v>396</v>
      </c>
      <c r="P39" s="14">
        <v>458</v>
      </c>
      <c r="Q39" s="14">
        <v>351</v>
      </c>
      <c r="R39" s="13">
        <v>1378</v>
      </c>
      <c r="S39" s="14">
        <v>292</v>
      </c>
      <c r="T39" s="14">
        <v>273</v>
      </c>
      <c r="U39" s="14">
        <v>442</v>
      </c>
      <c r="V39" s="14">
        <v>371</v>
      </c>
    </row>
    <row r="40" spans="2:29" x14ac:dyDescent="0.35">
      <c r="B40" s="8"/>
      <c r="C40" s="8"/>
      <c r="D40" s="8"/>
      <c r="E40" s="8"/>
      <c r="F40" s="8"/>
      <c r="G40" s="8"/>
      <c r="Y40" s="8"/>
      <c r="Z40" s="8"/>
      <c r="AA40" s="8"/>
      <c r="AB40" s="8"/>
      <c r="AC4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1237-1A9C-4FCC-B432-D6A3AF1F0340}">
  <dimension ref="B1:AO53"/>
  <sheetViews>
    <sheetView zoomScale="85" zoomScaleNormal="85" workbookViewId="0">
      <selection activeCell="L52" sqref="L52"/>
    </sheetView>
  </sheetViews>
  <sheetFormatPr defaultColWidth="8.7265625" defaultRowHeight="14.5" x14ac:dyDescent="0.35"/>
  <cols>
    <col min="1" max="1" width="2.453125" style="3" customWidth="1"/>
    <col min="2" max="2" width="17.54296875" style="3" customWidth="1"/>
    <col min="3" max="7" width="8.7265625" style="3" customWidth="1"/>
    <col min="8" max="13" width="8.7265625" style="2" customWidth="1"/>
    <col min="14" max="17" width="8.7265625" style="3" customWidth="1"/>
    <col min="18" max="18" width="8.7265625" style="2" customWidth="1"/>
    <col min="19" max="22" width="8.7265625" style="3" customWidth="1"/>
    <col min="23" max="23" width="3.81640625" style="3" customWidth="1"/>
    <col min="24" max="24" width="16.1796875" style="3" customWidth="1"/>
    <col min="25" max="29" width="8.81640625" style="3" customWidth="1"/>
    <col min="30" max="30" width="8.7265625" style="2"/>
    <col min="31" max="39" width="8.7265625" style="3"/>
    <col min="40" max="40" width="3.453125" style="3" customWidth="1"/>
    <col min="41" max="41" width="13.54296875" style="3" customWidth="1"/>
    <col min="42" max="16384" width="8.7265625" style="3"/>
  </cols>
  <sheetData>
    <row r="1" spans="2:41" x14ac:dyDescent="0.35">
      <c r="B1" s="1" t="s">
        <v>48</v>
      </c>
      <c r="C1" s="1"/>
      <c r="D1" s="1"/>
      <c r="E1" s="1"/>
      <c r="F1" s="1"/>
      <c r="G1" s="1"/>
      <c r="H1" s="20"/>
      <c r="L1" s="20"/>
      <c r="Y1" s="1"/>
      <c r="Z1" s="1"/>
      <c r="AA1" s="1"/>
      <c r="AB1" s="1"/>
      <c r="AC1" s="1"/>
    </row>
    <row r="2" spans="2:41" ht="29" x14ac:dyDescent="0.35">
      <c r="B2" s="33" t="s">
        <v>11</v>
      </c>
      <c r="C2" s="31" t="s">
        <v>12</v>
      </c>
      <c r="D2" s="32" t="s">
        <v>13</v>
      </c>
      <c r="E2" s="32" t="s">
        <v>14</v>
      </c>
      <c r="F2" s="32" t="s">
        <v>15</v>
      </c>
      <c r="G2" s="32" t="s">
        <v>16</v>
      </c>
      <c r="H2" s="52" t="s">
        <v>17</v>
      </c>
      <c r="I2" s="53" t="s">
        <v>18</v>
      </c>
      <c r="J2" s="53" t="s">
        <v>19</v>
      </c>
      <c r="K2" s="53" t="s">
        <v>20</v>
      </c>
      <c r="L2" s="53" t="s">
        <v>21</v>
      </c>
      <c r="M2" s="4" t="s">
        <v>22</v>
      </c>
      <c r="N2" s="5" t="s">
        <v>23</v>
      </c>
      <c r="O2" s="5" t="s">
        <v>24</v>
      </c>
      <c r="P2" s="5" t="s">
        <v>25</v>
      </c>
      <c r="Q2" s="5" t="s">
        <v>26</v>
      </c>
      <c r="R2" s="6" t="s">
        <v>27</v>
      </c>
      <c r="S2" s="7" t="s">
        <v>28</v>
      </c>
      <c r="T2" s="7" t="s">
        <v>29</v>
      </c>
      <c r="U2" s="7" t="s">
        <v>30</v>
      </c>
      <c r="V2" s="7" t="s">
        <v>31</v>
      </c>
      <c r="X2" s="21" t="s">
        <v>32</v>
      </c>
      <c r="Y2" s="31" t="s">
        <v>12</v>
      </c>
      <c r="Z2" s="32" t="s">
        <v>13</v>
      </c>
      <c r="AA2" s="32" t="s">
        <v>14</v>
      </c>
      <c r="AB2" s="32" t="s">
        <v>15</v>
      </c>
      <c r="AC2" s="32" t="s">
        <v>16</v>
      </c>
      <c r="AD2" s="22" t="s">
        <v>17</v>
      </c>
      <c r="AE2" s="53" t="s">
        <v>18</v>
      </c>
      <c r="AF2" s="53" t="s">
        <v>19</v>
      </c>
      <c r="AG2" s="53" t="s">
        <v>20</v>
      </c>
      <c r="AH2" s="53" t="s">
        <v>21</v>
      </c>
      <c r="AI2" s="4" t="s">
        <v>22</v>
      </c>
      <c r="AJ2" s="5" t="s">
        <v>23</v>
      </c>
      <c r="AK2" s="5" t="s">
        <v>24</v>
      </c>
      <c r="AL2" s="5" t="s">
        <v>25</v>
      </c>
      <c r="AM2" s="5" t="s">
        <v>26</v>
      </c>
      <c r="AO2" s="20" t="s">
        <v>33</v>
      </c>
    </row>
    <row r="3" spans="2:41" s="2" customFormat="1" x14ac:dyDescent="0.35">
      <c r="B3" s="34" t="s">
        <v>34</v>
      </c>
      <c r="C3" s="35"/>
      <c r="D3" s="36">
        <v>18.877566367647901</v>
      </c>
      <c r="E3" s="34"/>
      <c r="F3" s="34"/>
      <c r="G3" s="34"/>
      <c r="H3" s="18">
        <v>89.588993561117505</v>
      </c>
      <c r="I3" s="18">
        <v>17.861252882027298</v>
      </c>
      <c r="J3" s="18">
        <v>22.584064417619103</v>
      </c>
      <c r="K3" s="18">
        <v>27.6420346891015</v>
      </c>
      <c r="L3" s="18">
        <v>21.501641572369401</v>
      </c>
      <c r="M3" s="18">
        <v>99.440323623134802</v>
      </c>
      <c r="N3" s="18">
        <v>22.350741397588397</v>
      </c>
      <c r="O3" s="18">
        <v>23.7763350859254</v>
      </c>
      <c r="P3" s="18">
        <v>29.270870289864902</v>
      </c>
      <c r="Q3" s="18">
        <v>24.0423768497567</v>
      </c>
      <c r="R3" s="18">
        <v>104.545075638325</v>
      </c>
      <c r="S3" s="18">
        <v>22.135100320700602</v>
      </c>
      <c r="T3" s="18">
        <v>22.808516882089901</v>
      </c>
      <c r="U3" s="18">
        <v>31.0711999027545</v>
      </c>
      <c r="V3" s="18">
        <v>28.530258532780497</v>
      </c>
      <c r="X3" s="34" t="s">
        <v>34</v>
      </c>
      <c r="Y3" s="37"/>
      <c r="Z3" s="37">
        <f t="shared" ref="Z3:Z13" si="0">D3/I3-1</f>
        <v>5.6900458905839502E-2</v>
      </c>
      <c r="AA3" s="37"/>
      <c r="AB3" s="37"/>
      <c r="AC3" s="37"/>
      <c r="AD3" s="17">
        <f t="shared" ref="AD3:AI3" si="1">H3/M3-1</f>
        <v>-9.9067759466999417E-2</v>
      </c>
      <c r="AE3" s="17">
        <f t="shared" si="1"/>
        <v>-0.20086530624194443</v>
      </c>
      <c r="AF3" s="17">
        <f t="shared" si="1"/>
        <v>-5.014526687975851E-2</v>
      </c>
      <c r="AG3" s="17">
        <f t="shared" si="1"/>
        <v>-5.5646982294455083E-2</v>
      </c>
      <c r="AH3" s="17">
        <f t="shared" si="1"/>
        <v>-0.10567737513077913</v>
      </c>
      <c r="AI3" s="17">
        <f t="shared" si="1"/>
        <v>-4.8828239723601619E-2</v>
      </c>
      <c r="AJ3" s="17">
        <f t="shared" ref="AJ3:AM13" si="2">N3/S3-1</f>
        <v>9.7420419949996173E-3</v>
      </c>
      <c r="AK3" s="17">
        <f t="shared" si="2"/>
        <v>4.2432316350891952E-2</v>
      </c>
      <c r="AL3" s="17">
        <f t="shared" si="2"/>
        <v>-5.7942069135540453E-2</v>
      </c>
      <c r="AM3" s="17">
        <f t="shared" si="2"/>
        <v>-0.15730252419084612</v>
      </c>
      <c r="AO3" s="17">
        <f>H3/H$3</f>
        <v>1</v>
      </c>
    </row>
    <row r="4" spans="2:41" x14ac:dyDescent="0.35">
      <c r="B4" s="38" t="s">
        <v>35</v>
      </c>
      <c r="C4" s="39"/>
      <c r="D4" s="40">
        <v>3.71456008630126</v>
      </c>
      <c r="E4" s="38"/>
      <c r="F4" s="38"/>
      <c r="G4" s="38"/>
      <c r="H4" s="18">
        <v>15.076332028091199</v>
      </c>
      <c r="I4" s="19">
        <v>2.7280677216898299</v>
      </c>
      <c r="J4" s="19">
        <v>3.9516356597307798</v>
      </c>
      <c r="K4" s="19">
        <v>4.4305788718435002</v>
      </c>
      <c r="L4" s="19">
        <v>3.9660497748270398</v>
      </c>
      <c r="M4" s="18">
        <v>15.891271965479801</v>
      </c>
      <c r="N4" s="19">
        <v>3.7753455965503302</v>
      </c>
      <c r="O4" s="19">
        <v>3.4673182676116299</v>
      </c>
      <c r="P4" s="19">
        <v>4.4409432712428103</v>
      </c>
      <c r="Q4" s="19">
        <v>4.2076648300750401</v>
      </c>
      <c r="R4" s="18">
        <v>15.7103028083461</v>
      </c>
      <c r="S4" s="19">
        <v>3.33605559592618</v>
      </c>
      <c r="T4" s="19">
        <v>3.5286134471392998</v>
      </c>
      <c r="U4" s="19">
        <v>3.91604287362272</v>
      </c>
      <c r="V4" s="19">
        <v>4.9295908916579299</v>
      </c>
      <c r="X4" s="38" t="s">
        <v>35</v>
      </c>
      <c r="Y4" s="41"/>
      <c r="Z4" s="41">
        <f t="shared" si="0"/>
        <v>0.36160845889865723</v>
      </c>
      <c r="AA4" s="41"/>
      <c r="AB4" s="41"/>
      <c r="AC4" s="41"/>
      <c r="AD4" s="17">
        <f t="shared" ref="AD4:AE13" si="3">H4/M4-1</f>
        <v>-5.1282234622808898E-2</v>
      </c>
      <c r="AE4" s="16">
        <f t="shared" si="3"/>
        <v>-0.27739920705999366</v>
      </c>
      <c r="AF4" s="16">
        <f t="shared" ref="AF4:AF13" si="4">J4/O4-1</f>
        <v>0.13968068539977407</v>
      </c>
      <c r="AG4" s="16">
        <f t="shared" ref="AG4:AH13" si="5">K4/P4-1</f>
        <v>-2.3338283707482477E-3</v>
      </c>
      <c r="AH4" s="16">
        <f t="shared" si="5"/>
        <v>-5.7422600184552031E-2</v>
      </c>
      <c r="AI4" s="16">
        <f t="shared" ref="AI4:AI13" si="6">M4/R4-1</f>
        <v>1.1519138704160437E-2</v>
      </c>
      <c r="AJ4" s="16">
        <f t="shared" si="2"/>
        <v>0.13167946036648459</v>
      </c>
      <c r="AK4" s="16">
        <f t="shared" si="2"/>
        <v>-1.7370896655558243E-2</v>
      </c>
      <c r="AL4" s="16">
        <f t="shared" si="2"/>
        <v>0.13403847060910912</v>
      </c>
      <c r="AM4" s="16">
        <f t="shared" si="2"/>
        <v>-0.14644745932255043</v>
      </c>
      <c r="AO4" s="16">
        <f t="shared" ref="AO4:AO13" si="7">H4/H$3</f>
        <v>0.16828330611623785</v>
      </c>
    </row>
    <row r="5" spans="2:41" x14ac:dyDescent="0.35">
      <c r="B5" s="38" t="s">
        <v>36</v>
      </c>
      <c r="C5" s="39"/>
      <c r="D5" s="40">
        <v>15.4781217700741</v>
      </c>
      <c r="E5" s="38"/>
      <c r="F5" s="38"/>
      <c r="G5" s="38"/>
      <c r="H5" s="18">
        <v>75.873661704108002</v>
      </c>
      <c r="I5" s="19">
        <v>15.471771810865802</v>
      </c>
      <c r="J5" s="19">
        <v>19.054323247418299</v>
      </c>
      <c r="K5" s="19">
        <v>23.514519774597201</v>
      </c>
      <c r="L5" s="19">
        <v>17.833046871226799</v>
      </c>
      <c r="M5" s="18">
        <v>84.611122533819596</v>
      </c>
      <c r="N5" s="19">
        <v>18.8533744035852</v>
      </c>
      <c r="O5" s="19">
        <v>20.573679171083</v>
      </c>
      <c r="P5" s="19">
        <v>25.134875971204401</v>
      </c>
      <c r="Q5" s="19">
        <v>20.049192987946903</v>
      </c>
      <c r="R5" s="18">
        <v>90.478465031513792</v>
      </c>
      <c r="S5" s="19">
        <v>19.221367031772701</v>
      </c>
      <c r="T5" s="19">
        <v>19.687572091898097</v>
      </c>
      <c r="U5" s="19">
        <v>27.523444996265003</v>
      </c>
      <c r="V5" s="19">
        <v>24.046080911578301</v>
      </c>
      <c r="X5" s="38" t="s">
        <v>36</v>
      </c>
      <c r="Y5" s="41"/>
      <c r="Z5" s="41">
        <f t="shared" si="0"/>
        <v>4.104222377323552E-4</v>
      </c>
      <c r="AA5" s="41"/>
      <c r="AB5" s="41"/>
      <c r="AC5" s="41"/>
      <c r="AD5" s="17">
        <f t="shared" si="3"/>
        <v>-0.10326610223400801</v>
      </c>
      <c r="AE5" s="16">
        <f t="shared" si="3"/>
        <v>-0.17936325457348079</v>
      </c>
      <c r="AF5" s="16">
        <f t="shared" si="4"/>
        <v>-7.3849500180804162E-2</v>
      </c>
      <c r="AG5" s="16">
        <f t="shared" si="5"/>
        <v>-6.4466448868239934E-2</v>
      </c>
      <c r="AH5" s="16">
        <f t="shared" si="5"/>
        <v>-0.11053542743852074</v>
      </c>
      <c r="AI5" s="16">
        <f t="shared" si="6"/>
        <v>-6.4847944708728122E-2</v>
      </c>
      <c r="AJ5" s="16">
        <f t="shared" si="2"/>
        <v>-1.9144976919654777E-2</v>
      </c>
      <c r="AK5" s="16">
        <f t="shared" si="2"/>
        <v>4.5008448733480755E-2</v>
      </c>
      <c r="AL5" s="16">
        <f t="shared" si="2"/>
        <v>-8.6783068957564602E-2</v>
      </c>
      <c r="AM5" s="16">
        <f t="shared" si="2"/>
        <v>-0.16621785222833874</v>
      </c>
      <c r="AO5" s="16">
        <f t="shared" si="7"/>
        <v>0.84690829406792123</v>
      </c>
    </row>
    <row r="6" spans="2:41" x14ac:dyDescent="0.35">
      <c r="B6" s="38" t="s">
        <v>37</v>
      </c>
      <c r="C6" s="39"/>
      <c r="D6" s="40">
        <v>0.71205088664404304</v>
      </c>
      <c r="E6" s="38"/>
      <c r="F6" s="38"/>
      <c r="G6" s="38"/>
      <c r="H6" s="18">
        <v>3.10756199724158</v>
      </c>
      <c r="I6" s="19">
        <v>0.91408610937985002</v>
      </c>
      <c r="J6" s="19">
        <v>0.73393328846499994</v>
      </c>
      <c r="K6" s="19">
        <v>0.91722647118763501</v>
      </c>
      <c r="L6" s="19">
        <v>0.54231612820909603</v>
      </c>
      <c r="M6" s="18">
        <v>4.0431298869769403</v>
      </c>
      <c r="N6" s="19">
        <v>0.87841824777462207</v>
      </c>
      <c r="O6" s="19">
        <v>0.95039395720160902</v>
      </c>
      <c r="P6" s="19">
        <v>1.3773293089323499</v>
      </c>
      <c r="Q6" s="19">
        <v>0.83698837306835094</v>
      </c>
      <c r="R6" s="18">
        <v>4.3062690334074203</v>
      </c>
      <c r="S6" s="19">
        <v>0.8161737653743949</v>
      </c>
      <c r="T6" s="19">
        <v>1.13455737270643</v>
      </c>
      <c r="U6" s="19">
        <v>1.3522996486040399</v>
      </c>
      <c r="V6" s="19">
        <v>1.00323824672255</v>
      </c>
      <c r="X6" s="38" t="s">
        <v>37</v>
      </c>
      <c r="Y6" s="41"/>
      <c r="Z6" s="41">
        <f t="shared" si="0"/>
        <v>-0.22102427841604022</v>
      </c>
      <c r="AA6" s="41"/>
      <c r="AB6" s="41"/>
      <c r="AC6" s="41"/>
      <c r="AD6" s="17">
        <f t="shared" si="3"/>
        <v>-0.23139694145094292</v>
      </c>
      <c r="AE6" s="16">
        <f t="shared" si="3"/>
        <v>4.0604645561028274E-2</v>
      </c>
      <c r="AF6" s="16">
        <f t="shared" si="4"/>
        <v>-0.22775888577192505</v>
      </c>
      <c r="AG6" s="16">
        <f t="shared" si="5"/>
        <v>-0.33405434325750905</v>
      </c>
      <c r="AH6" s="16">
        <f t="shared" si="5"/>
        <v>-0.35206253078403404</v>
      </c>
      <c r="AI6" s="16">
        <f t="shared" si="6"/>
        <v>-6.1106062902499647E-2</v>
      </c>
      <c r="AJ6" s="16">
        <f t="shared" si="2"/>
        <v>7.6263762743800534E-2</v>
      </c>
      <c r="AK6" s="16">
        <f t="shared" si="2"/>
        <v>-0.16232181812499114</v>
      </c>
      <c r="AL6" s="16">
        <f t="shared" si="2"/>
        <v>1.8508960165853683E-2</v>
      </c>
      <c r="AM6" s="16">
        <f t="shared" si="2"/>
        <v>-0.16571325325496311</v>
      </c>
      <c r="AO6" s="16">
        <f t="shared" si="7"/>
        <v>3.4686872502051325E-2</v>
      </c>
    </row>
    <row r="7" spans="2:41" x14ac:dyDescent="0.35">
      <c r="B7" s="38" t="s">
        <v>38</v>
      </c>
      <c r="C7" s="39"/>
      <c r="D7" s="40">
        <v>3.3052224337223701</v>
      </c>
      <c r="E7" s="38"/>
      <c r="F7" s="38"/>
      <c r="G7" s="38"/>
      <c r="H7" s="18">
        <v>14.4937213736436</v>
      </c>
      <c r="I7" s="19">
        <v>2.6029506360101498</v>
      </c>
      <c r="J7" s="19">
        <v>3.5479912207033499</v>
      </c>
      <c r="K7" s="19">
        <v>4.4098763338620399</v>
      </c>
      <c r="L7" s="19">
        <v>3.9329031830680599</v>
      </c>
      <c r="M7" s="18">
        <v>15.380023350403201</v>
      </c>
      <c r="N7" s="19">
        <v>3.33409432626941</v>
      </c>
      <c r="O7" s="19">
        <v>3.9202279753871299</v>
      </c>
      <c r="P7" s="19">
        <v>4.2371262509462397</v>
      </c>
      <c r="Q7" s="19">
        <v>3.8885747978003598</v>
      </c>
      <c r="R7" s="18">
        <v>16.202264734916501</v>
      </c>
      <c r="S7" s="19">
        <v>3.7003388466882199</v>
      </c>
      <c r="T7" s="19">
        <v>3.4506845768577601</v>
      </c>
      <c r="U7" s="19">
        <v>4.83440939526254</v>
      </c>
      <c r="V7" s="19">
        <v>4.2168319161079095</v>
      </c>
      <c r="X7" s="38" t="s">
        <v>38</v>
      </c>
      <c r="Y7" s="41"/>
      <c r="Z7" s="41">
        <f t="shared" si="0"/>
        <v>0.26979835422029952</v>
      </c>
      <c r="AA7" s="41"/>
      <c r="AB7" s="41"/>
      <c r="AC7" s="41"/>
      <c r="AD7" s="17">
        <f t="shared" si="3"/>
        <v>-5.7626829073465946E-2</v>
      </c>
      <c r="AE7" s="16">
        <f t="shared" si="3"/>
        <v>-0.21929304294079544</v>
      </c>
      <c r="AF7" s="16">
        <f t="shared" si="4"/>
        <v>-9.4952833616014587E-2</v>
      </c>
      <c r="AG7" s="16">
        <f t="shared" si="5"/>
        <v>4.0770577198926183E-2</v>
      </c>
      <c r="AH7" s="16">
        <f t="shared" si="5"/>
        <v>1.1399648347454994E-2</v>
      </c>
      <c r="AI7" s="16">
        <f t="shared" si="6"/>
        <v>-5.0748546451122811E-2</v>
      </c>
      <c r="AJ7" s="16">
        <f t="shared" si="2"/>
        <v>-9.8975941283484414E-2</v>
      </c>
      <c r="AK7" s="16">
        <f t="shared" si="2"/>
        <v>0.13607253519443452</v>
      </c>
      <c r="AL7" s="16">
        <f t="shared" si="2"/>
        <v>-0.12354831696744706</v>
      </c>
      <c r="AM7" s="16">
        <f t="shared" si="2"/>
        <v>-7.7844487244947524E-2</v>
      </c>
      <c r="AO7" s="16">
        <f t="shared" si="7"/>
        <v>0.1617801562170246</v>
      </c>
    </row>
    <row r="8" spans="2:41" x14ac:dyDescent="0.35">
      <c r="B8" s="38" t="s">
        <v>39</v>
      </c>
      <c r="C8" s="39"/>
      <c r="D8" s="40">
        <v>1.8452942832519399</v>
      </c>
      <c r="E8" s="38"/>
      <c r="F8" s="38"/>
      <c r="G8" s="38"/>
      <c r="H8" s="18">
        <v>9.2677937481896393</v>
      </c>
      <c r="I8" s="19">
        <v>1.8462466177320498</v>
      </c>
      <c r="J8" s="19">
        <v>2.0027507161706999</v>
      </c>
      <c r="K8" s="19">
        <v>3.1197923657662598</v>
      </c>
      <c r="L8" s="19">
        <v>2.29900404852062</v>
      </c>
      <c r="M8" s="18">
        <v>9.7794377843012406</v>
      </c>
      <c r="N8" s="19">
        <v>2.2803271110332801</v>
      </c>
      <c r="O8" s="19">
        <v>2.3880694546318399</v>
      </c>
      <c r="P8" s="19">
        <v>2.7016899911045198</v>
      </c>
      <c r="Q8" s="19">
        <v>2.4093512275316198</v>
      </c>
      <c r="R8" s="18">
        <v>11.248570641889499</v>
      </c>
      <c r="S8" s="19">
        <v>2.45596497350697</v>
      </c>
      <c r="T8" s="19">
        <v>2.25356041608558</v>
      </c>
      <c r="U8" s="19">
        <v>3.3902029657377697</v>
      </c>
      <c r="V8" s="19">
        <v>3.1488422865592103</v>
      </c>
      <c r="X8" s="38" t="s">
        <v>39</v>
      </c>
      <c r="Y8" s="41"/>
      <c r="Z8" s="41">
        <f t="shared" si="0"/>
        <v>-5.1582192268539995E-4</v>
      </c>
      <c r="AA8" s="41"/>
      <c r="AB8" s="41"/>
      <c r="AC8" s="41"/>
      <c r="AD8" s="17">
        <f t="shared" si="3"/>
        <v>-5.2318348702308226E-2</v>
      </c>
      <c r="AE8" s="16">
        <f t="shared" si="3"/>
        <v>-0.19035887053263001</v>
      </c>
      <c r="AF8" s="16">
        <f t="shared" si="4"/>
        <v>-0.16135156275031515</v>
      </c>
      <c r="AG8" s="16">
        <f t="shared" si="5"/>
        <v>0.15475586615724524</v>
      </c>
      <c r="AH8" s="16">
        <f t="shared" si="5"/>
        <v>-4.5799540453074772E-2</v>
      </c>
      <c r="AI8" s="16">
        <f t="shared" si="6"/>
        <v>-0.13060618138603586</v>
      </c>
      <c r="AJ8" s="16">
        <f t="shared" si="2"/>
        <v>-7.1514807567833349E-2</v>
      </c>
      <c r="AK8" s="16">
        <f t="shared" si="2"/>
        <v>5.968734522764696E-2</v>
      </c>
      <c r="AL8" s="16">
        <f t="shared" si="2"/>
        <v>-0.20308901313329397</v>
      </c>
      <c r="AM8" s="16">
        <f t="shared" si="2"/>
        <v>-0.23484537862823363</v>
      </c>
      <c r="AO8" s="16">
        <f t="shared" si="7"/>
        <v>0.10344790559419736</v>
      </c>
    </row>
    <row r="9" spans="2:41" x14ac:dyDescent="0.35">
      <c r="B9" s="38" t="s">
        <v>40</v>
      </c>
      <c r="C9" s="39"/>
      <c r="D9" s="40">
        <v>1.8984102169902599</v>
      </c>
      <c r="E9" s="38"/>
      <c r="F9" s="38"/>
      <c r="G9" s="38"/>
      <c r="H9" s="18">
        <v>7.9580496896777699</v>
      </c>
      <c r="I9" s="19">
        <v>1.8340688314640301</v>
      </c>
      <c r="J9" s="19">
        <v>1.78766675646794</v>
      </c>
      <c r="K9" s="19">
        <v>2.2170092912976997</v>
      </c>
      <c r="L9" s="19">
        <v>2.11930481044811</v>
      </c>
      <c r="M9" s="18">
        <v>9.2582408448208504</v>
      </c>
      <c r="N9" s="19">
        <v>2.2475008194619597</v>
      </c>
      <c r="O9" s="19">
        <v>2.3029678083224998</v>
      </c>
      <c r="P9" s="19">
        <v>2.4117383128590699</v>
      </c>
      <c r="Q9" s="19">
        <v>2.2960339041773201</v>
      </c>
      <c r="R9" s="18">
        <v>9.5470379023278209</v>
      </c>
      <c r="S9" s="19">
        <v>2.2105693158148099</v>
      </c>
      <c r="T9" s="19">
        <v>2.0714281822176099</v>
      </c>
      <c r="U9" s="19">
        <v>2.3819637091861501</v>
      </c>
      <c r="V9" s="19">
        <v>2.8830766951092501</v>
      </c>
      <c r="X9" s="38" t="s">
        <v>40</v>
      </c>
      <c r="Y9" s="41"/>
      <c r="Z9" s="41">
        <f t="shared" si="0"/>
        <v>3.5081227281350102E-2</v>
      </c>
      <c r="AA9" s="41"/>
      <c r="AB9" s="41"/>
      <c r="AC9" s="41"/>
      <c r="AD9" s="17">
        <f t="shared" si="3"/>
        <v>-0.1404360911468856</v>
      </c>
      <c r="AE9" s="16">
        <f t="shared" si="3"/>
        <v>-0.18395187419638104</v>
      </c>
      <c r="AF9" s="16">
        <f t="shared" si="4"/>
        <v>-0.22375521272696786</v>
      </c>
      <c r="AG9" s="16">
        <f t="shared" si="5"/>
        <v>-8.0742185220967322E-2</v>
      </c>
      <c r="AH9" s="16">
        <f t="shared" si="5"/>
        <v>-7.6971465189462407E-2</v>
      </c>
      <c r="AI9" s="16">
        <f t="shared" si="6"/>
        <v>-3.0249912115312139E-2</v>
      </c>
      <c r="AJ9" s="16">
        <f t="shared" si="2"/>
        <v>1.6706783805843672E-2</v>
      </c>
      <c r="AK9" s="16">
        <f t="shared" si="2"/>
        <v>0.11177777153587365</v>
      </c>
      <c r="AL9" s="16">
        <f t="shared" si="2"/>
        <v>1.2500024059179715E-2</v>
      </c>
      <c r="AM9" s="16">
        <f t="shared" si="2"/>
        <v>-0.2036167792302469</v>
      </c>
      <c r="AO9" s="16">
        <f t="shared" si="7"/>
        <v>8.8828430517514378E-2</v>
      </c>
    </row>
    <row r="10" spans="2:41" x14ac:dyDescent="0.35">
      <c r="B10" s="38" t="s">
        <v>41</v>
      </c>
      <c r="C10" s="39"/>
      <c r="D10" s="40">
        <v>1.44778292025707</v>
      </c>
      <c r="E10" s="38"/>
      <c r="F10" s="38"/>
      <c r="G10" s="38"/>
      <c r="H10" s="18">
        <v>7.5173923477851297</v>
      </c>
      <c r="I10" s="19">
        <v>1.30563610378438</v>
      </c>
      <c r="J10" s="19">
        <v>1.9406914615434201</v>
      </c>
      <c r="K10" s="19">
        <v>2.39872293102423</v>
      </c>
      <c r="L10" s="19">
        <v>1.8723418514331001</v>
      </c>
      <c r="M10" s="18">
        <v>8.4477690371819314</v>
      </c>
      <c r="N10" s="19">
        <v>2.05842701574774</v>
      </c>
      <c r="O10" s="19">
        <v>2.05277842888965</v>
      </c>
      <c r="P10" s="19">
        <v>2.36352415705205</v>
      </c>
      <c r="Q10" s="19">
        <v>1.9730394354924798</v>
      </c>
      <c r="R10" s="18">
        <v>9.0635727259884096</v>
      </c>
      <c r="S10" s="19">
        <v>2.0006143824970199</v>
      </c>
      <c r="T10" s="19">
        <v>1.71610590270458</v>
      </c>
      <c r="U10" s="19">
        <v>2.78975269366707</v>
      </c>
      <c r="V10" s="19">
        <v>2.5570997471197501</v>
      </c>
      <c r="X10" s="38" t="s">
        <v>41</v>
      </c>
      <c r="Y10" s="41"/>
      <c r="Z10" s="41">
        <f t="shared" si="0"/>
        <v>0.10887169561310239</v>
      </c>
      <c r="AA10" s="41"/>
      <c r="AB10" s="41"/>
      <c r="AC10" s="41"/>
      <c r="AD10" s="17">
        <f t="shared" si="3"/>
        <v>-0.11013282741299513</v>
      </c>
      <c r="AE10" s="16">
        <f t="shared" si="3"/>
        <v>-0.36571173337904461</v>
      </c>
      <c r="AF10" s="16">
        <f t="shared" si="4"/>
        <v>-5.460256487927817E-2</v>
      </c>
      <c r="AG10" s="16">
        <f t="shared" si="5"/>
        <v>1.4892495965043384E-2</v>
      </c>
      <c r="AH10" s="16">
        <f t="shared" si="5"/>
        <v>-5.1036782259876734E-2</v>
      </c>
      <c r="AI10" s="16">
        <f t="shared" si="6"/>
        <v>-6.7942709505795174E-2</v>
      </c>
      <c r="AJ10" s="16">
        <f t="shared" si="2"/>
        <v>2.8897439584815166E-2</v>
      </c>
      <c r="AK10" s="16">
        <f t="shared" si="2"/>
        <v>0.19618400336160757</v>
      </c>
      <c r="AL10" s="16">
        <f t="shared" si="2"/>
        <v>-0.15278362758913655</v>
      </c>
      <c r="AM10" s="16">
        <f t="shared" si="2"/>
        <v>-0.22840732446403011</v>
      </c>
      <c r="AO10" s="16">
        <f t="shared" si="7"/>
        <v>8.390977562055961E-2</v>
      </c>
    </row>
    <row r="11" spans="2:41" x14ac:dyDescent="0.35">
      <c r="B11" s="38" t="s">
        <v>42</v>
      </c>
      <c r="C11" s="39"/>
      <c r="D11" s="40">
        <v>1.7554175615583101</v>
      </c>
      <c r="E11" s="38"/>
      <c r="F11" s="38"/>
      <c r="G11" s="38"/>
      <c r="H11" s="18">
        <v>9.7190990325241096</v>
      </c>
      <c r="I11" s="19">
        <v>1.8688200008095701</v>
      </c>
      <c r="J11" s="19">
        <v>2.5070956875603501</v>
      </c>
      <c r="K11" s="19">
        <v>3.0388186572535498</v>
      </c>
      <c r="L11" s="19">
        <v>2.30436468690064</v>
      </c>
      <c r="M11" s="18">
        <v>9.8234380047674197</v>
      </c>
      <c r="N11" s="19">
        <v>1.92831050749003</v>
      </c>
      <c r="O11" s="19">
        <v>2.4970873465034598</v>
      </c>
      <c r="P11" s="19">
        <v>3.0316087724654501</v>
      </c>
      <c r="Q11" s="19">
        <v>2.3664313783084898</v>
      </c>
      <c r="R11" s="18">
        <v>11.000359236164801</v>
      </c>
      <c r="S11" s="19">
        <v>2.3145268202586298</v>
      </c>
      <c r="T11" s="19">
        <v>2.5575396635229</v>
      </c>
      <c r="U11" s="19">
        <v>3.4313178516898502</v>
      </c>
      <c r="V11" s="19">
        <v>2.6969749006934398</v>
      </c>
      <c r="X11" s="38" t="s">
        <v>42</v>
      </c>
      <c r="Y11" s="41"/>
      <c r="Z11" s="41">
        <f t="shared" si="0"/>
        <v>-6.0681306494009157E-2</v>
      </c>
      <c r="AA11" s="41"/>
      <c r="AB11" s="41"/>
      <c r="AC11" s="41"/>
      <c r="AD11" s="17">
        <f t="shared" si="3"/>
        <v>-1.0621431335207987E-2</v>
      </c>
      <c r="AE11" s="16">
        <f t="shared" si="3"/>
        <v>-3.0851103310065575E-2</v>
      </c>
      <c r="AF11" s="16">
        <f t="shared" si="4"/>
        <v>4.0080059958271796E-3</v>
      </c>
      <c r="AG11" s="16">
        <f t="shared" si="5"/>
        <v>2.3782372097558291E-3</v>
      </c>
      <c r="AH11" s="16">
        <f t="shared" si="5"/>
        <v>-2.6227970088959274E-2</v>
      </c>
      <c r="AI11" s="16">
        <f t="shared" si="6"/>
        <v>-0.1069893451777586</v>
      </c>
      <c r="AJ11" s="16">
        <f t="shared" si="2"/>
        <v>-0.16686620754968973</v>
      </c>
      <c r="AK11" s="16">
        <f t="shared" si="2"/>
        <v>-2.3636903028971923E-2</v>
      </c>
      <c r="AL11" s="16">
        <f t="shared" si="2"/>
        <v>-0.11648850281461154</v>
      </c>
      <c r="AM11" s="16">
        <f t="shared" si="2"/>
        <v>-0.12256084485619845</v>
      </c>
      <c r="AO11" s="16">
        <f t="shared" si="7"/>
        <v>0.10848541373437522</v>
      </c>
    </row>
    <row r="12" spans="2:41" x14ac:dyDescent="0.35">
      <c r="B12" s="38" t="s">
        <v>43</v>
      </c>
      <c r="C12" s="39"/>
      <c r="D12" s="40">
        <v>2.7380217704162599</v>
      </c>
      <c r="E12" s="38"/>
      <c r="F12" s="38"/>
      <c r="G12" s="38"/>
      <c r="H12" s="18">
        <v>15.4362526223227</v>
      </c>
      <c r="I12" s="19">
        <v>3.0907002930706198</v>
      </c>
      <c r="J12" s="19">
        <v>4.1410189713292098</v>
      </c>
      <c r="K12" s="19">
        <v>5.06805511790881</v>
      </c>
      <c r="L12" s="19">
        <v>3.1364782400140898</v>
      </c>
      <c r="M12" s="18">
        <v>17.918402512403102</v>
      </c>
      <c r="N12" s="19">
        <v>3.96147420914857</v>
      </c>
      <c r="O12" s="19">
        <v>4.2870971356173904</v>
      </c>
      <c r="P12" s="19">
        <v>5.8965228541518702</v>
      </c>
      <c r="Q12" s="19">
        <v>3.7733083134852601</v>
      </c>
      <c r="R12" s="18">
        <v>18.660623272134</v>
      </c>
      <c r="S12" s="19">
        <v>3.88237083792716</v>
      </c>
      <c r="T12" s="19">
        <v>4.2539622411499201</v>
      </c>
      <c r="U12" s="19">
        <v>6.3490982919705292</v>
      </c>
      <c r="V12" s="19">
        <v>4.1751919010864</v>
      </c>
      <c r="X12" s="38" t="s">
        <v>43</v>
      </c>
      <c r="Y12" s="41"/>
      <c r="Z12" s="41">
        <f t="shared" si="0"/>
        <v>-0.11410958333458232</v>
      </c>
      <c r="AA12" s="41"/>
      <c r="AB12" s="41"/>
      <c r="AC12" s="41"/>
      <c r="AD12" s="17">
        <f t="shared" si="3"/>
        <v>-0.13852517758557215</v>
      </c>
      <c r="AE12" s="16">
        <f t="shared" si="3"/>
        <v>-0.21981057306065444</v>
      </c>
      <c r="AF12" s="16">
        <f t="shared" si="4"/>
        <v>-3.4073910543000463E-2</v>
      </c>
      <c r="AG12" s="16">
        <f t="shared" si="5"/>
        <v>-0.14050106422630382</v>
      </c>
      <c r="AH12" s="16">
        <f t="shared" si="5"/>
        <v>-0.16877233996364183</v>
      </c>
      <c r="AI12" s="16">
        <f t="shared" si="6"/>
        <v>-3.9774703604850137E-2</v>
      </c>
      <c r="AJ12" s="16">
        <f t="shared" si="2"/>
        <v>2.0375016845027627E-2</v>
      </c>
      <c r="AK12" s="16">
        <f t="shared" si="2"/>
        <v>7.7891839628818627E-3</v>
      </c>
      <c r="AL12" s="16">
        <f t="shared" si="2"/>
        <v>-7.1281844603195754E-2</v>
      </c>
      <c r="AM12" s="16">
        <f t="shared" si="2"/>
        <v>-9.6255117638202048E-2</v>
      </c>
      <c r="AO12" s="16">
        <f t="shared" si="7"/>
        <v>0.17230077053820353</v>
      </c>
    </row>
    <row r="13" spans="2:41" x14ac:dyDescent="0.35">
      <c r="B13" s="38" t="s">
        <v>44</v>
      </c>
      <c r="C13" s="39"/>
      <c r="D13" s="40">
        <v>2.7689568546987</v>
      </c>
      <c r="E13" s="38"/>
      <c r="F13" s="38"/>
      <c r="G13" s="38"/>
      <c r="H13" s="18">
        <v>14.3175636263194</v>
      </c>
      <c r="I13" s="19">
        <v>3.3238284670168703</v>
      </c>
      <c r="J13" s="19">
        <v>3.87749703738772</v>
      </c>
      <c r="K13" s="19">
        <v>4.2313948432515494</v>
      </c>
      <c r="L13" s="19">
        <v>2.8848432786632201</v>
      </c>
      <c r="M13" s="18">
        <v>16.3467190627488</v>
      </c>
      <c r="N13" s="19">
        <v>3.8255459705700301</v>
      </c>
      <c r="O13" s="19">
        <v>3.6787627586602096</v>
      </c>
      <c r="P13" s="19">
        <v>5.0005538625342796</v>
      </c>
      <c r="Q13" s="19">
        <v>3.8418564709843097</v>
      </c>
      <c r="R13" s="18">
        <v>16.972533098778399</v>
      </c>
      <c r="S13" s="19">
        <v>3.49400728850358</v>
      </c>
      <c r="T13" s="19">
        <v>3.8312297999238698</v>
      </c>
      <c r="U13" s="19">
        <v>4.9631409048268305</v>
      </c>
      <c r="V13" s="19">
        <v>4.68415510552407</v>
      </c>
      <c r="X13" s="38" t="s">
        <v>44</v>
      </c>
      <c r="Y13" s="41"/>
      <c r="Z13" s="41">
        <f t="shared" si="0"/>
        <v>-0.16693749927960833</v>
      </c>
      <c r="AA13" s="41"/>
      <c r="AB13" s="41"/>
      <c r="AC13" s="41"/>
      <c r="AD13" s="17">
        <f t="shared" si="3"/>
        <v>-0.12413227563526652</v>
      </c>
      <c r="AE13" s="16">
        <f t="shared" si="3"/>
        <v>-0.13114925488097084</v>
      </c>
      <c r="AF13" s="16">
        <f t="shared" si="4"/>
        <v>5.4022042671729276E-2</v>
      </c>
      <c r="AG13" s="16">
        <f t="shared" si="5"/>
        <v>-0.15381476540939021</v>
      </c>
      <c r="AH13" s="16">
        <f t="shared" si="5"/>
        <v>-0.24910175576546101</v>
      </c>
      <c r="AI13" s="16">
        <f t="shared" si="6"/>
        <v>-3.6872164713860123E-2</v>
      </c>
      <c r="AJ13" s="16">
        <f t="shared" si="2"/>
        <v>9.4887804944574716E-2</v>
      </c>
      <c r="AK13" s="16">
        <f t="shared" si="2"/>
        <v>-3.9795848650657772E-2</v>
      </c>
      <c r="AL13" s="16">
        <f t="shared" si="2"/>
        <v>7.5381615039507022E-3</v>
      </c>
      <c r="AM13" s="16">
        <f t="shared" si="2"/>
        <v>-0.17981868993757899</v>
      </c>
      <c r="AO13" s="16">
        <f t="shared" si="7"/>
        <v>0.15981386839167888</v>
      </c>
    </row>
    <row r="14" spans="2:41" x14ac:dyDescent="0.35">
      <c r="B14" s="8"/>
      <c r="C14" s="8"/>
      <c r="D14" s="8"/>
      <c r="E14" s="8"/>
      <c r="F14" s="8"/>
      <c r="G14" s="8"/>
      <c r="Y14" s="8"/>
      <c r="Z14" s="8"/>
      <c r="AA14" s="8"/>
      <c r="AB14" s="8"/>
      <c r="AC14" s="8"/>
    </row>
    <row r="15" spans="2:41" ht="29" x14ac:dyDescent="0.35">
      <c r="B15" s="33" t="s">
        <v>45</v>
      </c>
      <c r="C15" s="31" t="s">
        <v>12</v>
      </c>
      <c r="D15" s="32" t="s">
        <v>13</v>
      </c>
      <c r="E15" s="32" t="s">
        <v>14</v>
      </c>
      <c r="F15" s="32" t="s">
        <v>15</v>
      </c>
      <c r="G15" s="32" t="s">
        <v>16</v>
      </c>
      <c r="H15" s="52" t="s">
        <v>17</v>
      </c>
      <c r="I15" s="53" t="s">
        <v>18</v>
      </c>
      <c r="J15" s="53" t="s">
        <v>19</v>
      </c>
      <c r="K15" s="53" t="s">
        <v>20</v>
      </c>
      <c r="L15" s="53" t="s">
        <v>21</v>
      </c>
      <c r="M15" s="4" t="s">
        <v>22</v>
      </c>
      <c r="N15" s="5" t="s">
        <v>23</v>
      </c>
      <c r="O15" s="5" t="s">
        <v>24</v>
      </c>
      <c r="P15" s="5" t="s">
        <v>25</v>
      </c>
      <c r="Q15" s="5" t="s">
        <v>26</v>
      </c>
      <c r="R15" s="6" t="s">
        <v>27</v>
      </c>
      <c r="S15" s="7" t="s">
        <v>28</v>
      </c>
      <c r="T15" s="7" t="s">
        <v>29</v>
      </c>
      <c r="U15" s="7" t="s">
        <v>30</v>
      </c>
      <c r="V15" s="7" t="s">
        <v>31</v>
      </c>
      <c r="X15" s="21" t="s">
        <v>32</v>
      </c>
      <c r="Y15" s="31" t="s">
        <v>12</v>
      </c>
      <c r="Z15" s="32" t="s">
        <v>13</v>
      </c>
      <c r="AA15" s="32" t="s">
        <v>14</v>
      </c>
      <c r="AB15" s="32" t="s">
        <v>15</v>
      </c>
      <c r="AC15" s="32" t="s">
        <v>16</v>
      </c>
      <c r="AD15" s="22" t="s">
        <v>17</v>
      </c>
      <c r="AE15" s="53" t="s">
        <v>18</v>
      </c>
      <c r="AF15" s="53" t="s">
        <v>19</v>
      </c>
      <c r="AG15" s="53" t="s">
        <v>20</v>
      </c>
      <c r="AH15" s="53" t="s">
        <v>21</v>
      </c>
      <c r="AI15" s="4" t="s">
        <v>22</v>
      </c>
      <c r="AJ15" s="5" t="s">
        <v>23</v>
      </c>
      <c r="AK15" s="5" t="s">
        <v>24</v>
      </c>
      <c r="AL15" s="5" t="s">
        <v>25</v>
      </c>
      <c r="AM15" s="5" t="s">
        <v>26</v>
      </c>
      <c r="AO15" s="20" t="s">
        <v>33</v>
      </c>
    </row>
    <row r="16" spans="2:41" s="2" customFormat="1" x14ac:dyDescent="0.35">
      <c r="B16" s="34" t="s">
        <v>34</v>
      </c>
      <c r="C16" s="42"/>
      <c r="D16" s="42">
        <v>6639.2389481022301</v>
      </c>
      <c r="E16" s="34"/>
      <c r="F16" s="34"/>
      <c r="G16" s="34"/>
      <c r="H16" s="27">
        <v>27335.989626610499</v>
      </c>
      <c r="I16" s="11">
        <v>4455.2907216645099</v>
      </c>
      <c r="J16" s="11">
        <v>6463.0505648574108</v>
      </c>
      <c r="K16" s="11">
        <v>9143.3848541480002</v>
      </c>
      <c r="L16" s="28">
        <v>7274.2634859405798</v>
      </c>
      <c r="M16" s="11">
        <v>26045.0748414679</v>
      </c>
      <c r="N16" s="11">
        <v>5819.11384462563</v>
      </c>
      <c r="O16" s="11">
        <v>6199.7615536161802</v>
      </c>
      <c r="P16" s="11">
        <v>8010.4476462162002</v>
      </c>
      <c r="Q16" s="11">
        <v>6015.7517970098397</v>
      </c>
      <c r="R16" s="11">
        <v>26764.984507368899</v>
      </c>
      <c r="S16" s="11">
        <v>5099.9699725881301</v>
      </c>
      <c r="T16" s="11">
        <v>5726.1107826956304</v>
      </c>
      <c r="U16" s="11">
        <v>8589.8479534877006</v>
      </c>
      <c r="V16" s="11">
        <v>7349.0557985973801</v>
      </c>
      <c r="X16" s="34" t="s">
        <v>34</v>
      </c>
      <c r="Y16" s="37"/>
      <c r="Z16" s="37">
        <f t="shared" ref="Z16:Z26" si="8">D16/I16-1</f>
        <v>0.49019208013024818</v>
      </c>
      <c r="AA16" s="37"/>
      <c r="AB16" s="37"/>
      <c r="AC16" s="37"/>
      <c r="AD16" s="17">
        <f>H16/M16-1</f>
        <v>4.9564641030988899E-2</v>
      </c>
      <c r="AE16" s="17">
        <f>I16/N16-1</f>
        <v>-0.23436955512061497</v>
      </c>
      <c r="AF16" s="17">
        <f t="shared" ref="AF16:AF26" si="9">J16/O16-1</f>
        <v>4.2467602820573047E-2</v>
      </c>
      <c r="AG16" s="17">
        <f t="shared" ref="AG16:AH26" si="10">K16/P16-1</f>
        <v>0.14143244647094755</v>
      </c>
      <c r="AH16" s="17">
        <f t="shared" si="10"/>
        <v>0.2092027283366793</v>
      </c>
      <c r="AI16" s="17">
        <f>M16/R16-1</f>
        <v>-2.6897443774077101E-2</v>
      </c>
      <c r="AJ16" s="17">
        <f t="shared" ref="AJ16:AJ26" si="11">N16/S16-1</f>
        <v>0.14100943258545295</v>
      </c>
      <c r="AK16" s="17">
        <f t="shared" ref="AK16:AK26" si="12">O16/T16-1</f>
        <v>8.2717709959773789E-2</v>
      </c>
      <c r="AL16" s="17">
        <f t="shared" ref="AL16:AL26" si="13">P16/U16-1</f>
        <v>-6.7451753559415351E-2</v>
      </c>
      <c r="AM16" s="17">
        <f t="shared" ref="AM16:AM26" si="14">Q16/V16-1</f>
        <v>-0.18142521136416068</v>
      </c>
      <c r="AO16" s="17">
        <f>H16/H$16</f>
        <v>1</v>
      </c>
    </row>
    <row r="17" spans="2:41" x14ac:dyDescent="0.35">
      <c r="B17" s="38" t="s">
        <v>35</v>
      </c>
      <c r="C17" s="43"/>
      <c r="D17" s="43">
        <v>1656.63538930155</v>
      </c>
      <c r="E17" s="38"/>
      <c r="F17" s="38"/>
      <c r="G17" s="38"/>
      <c r="H17" s="11">
        <v>5455.7957629344301</v>
      </c>
      <c r="I17" s="12">
        <v>843.71666855383103</v>
      </c>
      <c r="J17" s="12">
        <v>1335.1493516809799</v>
      </c>
      <c r="K17" s="12">
        <v>1665.61512668517</v>
      </c>
      <c r="L17" s="12">
        <v>1611.3146160144499</v>
      </c>
      <c r="M17" s="11">
        <v>4724.05475459232</v>
      </c>
      <c r="N17" s="12">
        <v>1188.76969270256</v>
      </c>
      <c r="O17" s="12">
        <v>987.33183160620399</v>
      </c>
      <c r="P17" s="12">
        <v>1321.3585620798899</v>
      </c>
      <c r="Q17" s="12">
        <v>1226.5946682036599</v>
      </c>
      <c r="R17" s="11">
        <v>4849.6383970884199</v>
      </c>
      <c r="S17" s="12">
        <v>1024.88035425354</v>
      </c>
      <c r="T17" s="12">
        <v>906.33906619860898</v>
      </c>
      <c r="U17" s="12">
        <v>1370.7827320158999</v>
      </c>
      <c r="V17" s="12">
        <v>1547.63624462037</v>
      </c>
      <c r="X17" s="38" t="s">
        <v>35</v>
      </c>
      <c r="Y17" s="41"/>
      <c r="Z17" s="41">
        <f t="shared" si="8"/>
        <v>0.96349728652522515</v>
      </c>
      <c r="AA17" s="41"/>
      <c r="AB17" s="41"/>
      <c r="AC17" s="41"/>
      <c r="AD17" s="17">
        <f t="shared" ref="AD17:AE26" si="15">H17/M17-1</f>
        <v>0.15489680927825278</v>
      </c>
      <c r="AE17" s="16">
        <f t="shared" si="15"/>
        <v>-0.29026061672575298</v>
      </c>
      <c r="AF17" s="16">
        <f t="shared" si="9"/>
        <v>0.35228026580378957</v>
      </c>
      <c r="AG17" s="16">
        <f t="shared" si="10"/>
        <v>0.26053228433575337</v>
      </c>
      <c r="AH17" s="16">
        <f t="shared" si="10"/>
        <v>0.31364880166502762</v>
      </c>
      <c r="AI17" s="16">
        <f t="shared" ref="AI17:AI26" si="16">M17/R17-1</f>
        <v>-2.5895465231283388E-2</v>
      </c>
      <c r="AJ17" s="16">
        <f t="shared" si="11"/>
        <v>0.15991070349707992</v>
      </c>
      <c r="AK17" s="16">
        <f t="shared" si="12"/>
        <v>8.9362544800476229E-2</v>
      </c>
      <c r="AL17" s="16">
        <f t="shared" si="13"/>
        <v>-3.6055436636064031E-2</v>
      </c>
      <c r="AM17" s="16">
        <f t="shared" si="14"/>
        <v>-0.20743994432326085</v>
      </c>
      <c r="AO17" s="16">
        <f t="shared" ref="AO17:AO26" si="17">H17/H$16</f>
        <v>0.1995828882530534</v>
      </c>
    </row>
    <row r="18" spans="2:41" x14ac:dyDescent="0.35">
      <c r="B18" s="38" t="s">
        <v>36</v>
      </c>
      <c r="C18" s="43"/>
      <c r="D18" s="43">
        <v>4963.6261796045401</v>
      </c>
      <c r="E18" s="38"/>
      <c r="F18" s="38"/>
      <c r="G18" s="38"/>
      <c r="H18" s="11">
        <v>21652.2780295987</v>
      </c>
      <c r="I18" s="12">
        <v>3590.8069163835903</v>
      </c>
      <c r="J18" s="12">
        <v>5085.5642399587205</v>
      </c>
      <c r="K18" s="12">
        <v>7361.8590315985302</v>
      </c>
      <c r="L18" s="12">
        <v>5614.0478416578699</v>
      </c>
      <c r="M18" s="11">
        <v>21121.670521522301</v>
      </c>
      <c r="N18" s="12">
        <v>4610.2970756726199</v>
      </c>
      <c r="O18" s="12">
        <v>5150.5414953782993</v>
      </c>
      <c r="P18" s="12">
        <v>6613.7949406690195</v>
      </c>
      <c r="Q18" s="12">
        <v>4747.0370098023595</v>
      </c>
      <c r="R18" s="11">
        <v>21765.696897290902</v>
      </c>
      <c r="S18" s="12">
        <v>4059.1809150287199</v>
      </c>
      <c r="T18" s="12">
        <v>4792.8282730466699</v>
      </c>
      <c r="U18" s="12">
        <v>7126.1742004756006</v>
      </c>
      <c r="V18" s="12">
        <v>5787.5135087398394</v>
      </c>
      <c r="X18" s="38" t="s">
        <v>36</v>
      </c>
      <c r="Y18" s="41"/>
      <c r="Z18" s="41">
        <f t="shared" si="8"/>
        <v>0.38231497688089489</v>
      </c>
      <c r="AA18" s="41"/>
      <c r="AB18" s="41"/>
      <c r="AC18" s="41"/>
      <c r="AD18" s="17">
        <f t="shared" si="15"/>
        <v>2.512147453184288E-2</v>
      </c>
      <c r="AE18" s="16">
        <f t="shared" si="15"/>
        <v>-0.2211332897978795</v>
      </c>
      <c r="AF18" s="16">
        <f t="shared" si="9"/>
        <v>-1.2615616334298863E-2</v>
      </c>
      <c r="AG18" s="16">
        <f t="shared" si="10"/>
        <v>0.11310663509229402</v>
      </c>
      <c r="AH18" s="16">
        <f t="shared" si="10"/>
        <v>0.18264252628854227</v>
      </c>
      <c r="AI18" s="16">
        <f t="shared" si="16"/>
        <v>-2.9589053766928108E-2</v>
      </c>
      <c r="AJ18" s="16">
        <f t="shared" si="11"/>
        <v>0.13577028769608335</v>
      </c>
      <c r="AK18" s="16">
        <f t="shared" si="12"/>
        <v>7.4635101020266825E-2</v>
      </c>
      <c r="AL18" s="16">
        <f t="shared" si="13"/>
        <v>-7.1901029274920703E-2</v>
      </c>
      <c r="AM18" s="16">
        <f t="shared" si="14"/>
        <v>-0.17977953699222227</v>
      </c>
      <c r="AO18" s="16">
        <f t="shared" si="17"/>
        <v>0.79207953783100171</v>
      </c>
    </row>
    <row r="19" spans="2:41" x14ac:dyDescent="0.35">
      <c r="B19" s="38" t="s">
        <v>37</v>
      </c>
      <c r="C19" s="43"/>
      <c r="D19" s="43">
        <v>125.605001970305</v>
      </c>
      <c r="E19" s="38"/>
      <c r="F19" s="38"/>
      <c r="G19" s="38"/>
      <c r="H19" s="11">
        <v>869.360469709114</v>
      </c>
      <c r="I19" s="12">
        <v>135.71485626823102</v>
      </c>
      <c r="J19" s="12">
        <v>153.29306023007399</v>
      </c>
      <c r="K19" s="12">
        <v>379.645854485489</v>
      </c>
      <c r="L19" s="12">
        <v>200.70669872532099</v>
      </c>
      <c r="M19" s="11">
        <v>931.10366555915698</v>
      </c>
      <c r="N19" s="12">
        <v>184.16106052619202</v>
      </c>
      <c r="O19" s="12">
        <v>255.16791006788199</v>
      </c>
      <c r="P19" s="12">
        <v>343.11759858239401</v>
      </c>
      <c r="Q19" s="12">
        <v>148.65709638268899</v>
      </c>
      <c r="R19" s="11">
        <v>994.36962182665502</v>
      </c>
      <c r="S19" s="12">
        <v>180.39473154966802</v>
      </c>
      <c r="T19" s="12">
        <v>236.40944120834899</v>
      </c>
      <c r="U19" s="12">
        <v>380.73385089997703</v>
      </c>
      <c r="V19" s="12">
        <v>196.831598168661</v>
      </c>
      <c r="X19" s="38" t="s">
        <v>37</v>
      </c>
      <c r="Y19" s="41"/>
      <c r="Z19" s="41">
        <f t="shared" si="8"/>
        <v>-7.4493350071745956E-2</v>
      </c>
      <c r="AA19" s="41"/>
      <c r="AB19" s="41"/>
      <c r="AC19" s="41"/>
      <c r="AD19" s="17">
        <f t="shared" si="15"/>
        <v>-6.6311838449228167E-2</v>
      </c>
      <c r="AE19" s="16">
        <f t="shared" si="15"/>
        <v>-0.26306432054386875</v>
      </c>
      <c r="AF19" s="16">
        <f t="shared" si="9"/>
        <v>-0.39924632298280127</v>
      </c>
      <c r="AG19" s="16">
        <f t="shared" si="10"/>
        <v>0.10645987280749547</v>
      </c>
      <c r="AH19" s="16">
        <f t="shared" si="10"/>
        <v>0.35013197223118331</v>
      </c>
      <c r="AI19" s="16">
        <f t="shared" si="16"/>
        <v>-6.3624184487131252E-2</v>
      </c>
      <c r="AJ19" s="16">
        <f t="shared" si="11"/>
        <v>2.087826481499544E-2</v>
      </c>
      <c r="AK19" s="16">
        <f t="shared" si="12"/>
        <v>7.9347376160840533E-2</v>
      </c>
      <c r="AL19" s="16">
        <f t="shared" si="13"/>
        <v>-9.8799337722836778E-2</v>
      </c>
      <c r="AM19" s="16">
        <f t="shared" si="14"/>
        <v>-0.24474983810623874</v>
      </c>
      <c r="AO19" s="16">
        <f t="shared" si="17"/>
        <v>3.1802780202360999E-2</v>
      </c>
    </row>
    <row r="20" spans="2:41" x14ac:dyDescent="0.35">
      <c r="B20" s="38" t="s">
        <v>38</v>
      </c>
      <c r="C20" s="43"/>
      <c r="D20" s="43">
        <v>1316.4936951058201</v>
      </c>
      <c r="E20" s="38"/>
      <c r="F20" s="38"/>
      <c r="G20" s="38"/>
      <c r="H20" s="11">
        <v>4290.4424778372004</v>
      </c>
      <c r="I20" s="12">
        <v>693.25356000560407</v>
      </c>
      <c r="J20" s="12">
        <v>938.42236322272299</v>
      </c>
      <c r="K20" s="12">
        <v>1340.86134517646</v>
      </c>
      <c r="L20" s="12">
        <v>1317.9052094324099</v>
      </c>
      <c r="M20" s="11">
        <v>3896.33018260258</v>
      </c>
      <c r="N20" s="12">
        <v>857.85831768133698</v>
      </c>
      <c r="O20" s="12">
        <v>882.28585048600496</v>
      </c>
      <c r="P20" s="12">
        <v>1203.07139608283</v>
      </c>
      <c r="Q20" s="12">
        <v>953.11461835241789</v>
      </c>
      <c r="R20" s="11">
        <v>4112.6682268604</v>
      </c>
      <c r="S20" s="12">
        <v>855.71732398021697</v>
      </c>
      <c r="T20" s="12">
        <v>877.57551893257403</v>
      </c>
      <c r="U20" s="12">
        <v>1178.1780133304401</v>
      </c>
      <c r="V20" s="12">
        <v>1201.19737061717</v>
      </c>
      <c r="X20" s="38" t="s">
        <v>38</v>
      </c>
      <c r="Y20" s="41"/>
      <c r="Z20" s="41">
        <f t="shared" si="8"/>
        <v>0.89900747872853026</v>
      </c>
      <c r="AA20" s="41"/>
      <c r="AB20" s="41"/>
      <c r="AC20" s="41"/>
      <c r="AD20" s="17">
        <f t="shared" si="15"/>
        <v>0.10114961432025527</v>
      </c>
      <c r="AE20" s="16">
        <f t="shared" si="15"/>
        <v>-0.19187872202560796</v>
      </c>
      <c r="AF20" s="16">
        <f t="shared" si="9"/>
        <v>6.3626218992172801E-2</v>
      </c>
      <c r="AG20" s="16">
        <f t="shared" si="10"/>
        <v>0.11453181377453614</v>
      </c>
      <c r="AH20" s="16">
        <f t="shared" si="10"/>
        <v>0.38273528078981722</v>
      </c>
      <c r="AI20" s="16">
        <f t="shared" si="16"/>
        <v>-5.2602843780319208E-2</v>
      </c>
      <c r="AJ20" s="16">
        <f t="shared" si="11"/>
        <v>2.5019870944782419E-3</v>
      </c>
      <c r="AK20" s="16">
        <f t="shared" si="12"/>
        <v>5.3674372766918665E-3</v>
      </c>
      <c r="AL20" s="16">
        <f t="shared" si="13"/>
        <v>2.1128711001847655E-2</v>
      </c>
      <c r="AM20" s="16">
        <f t="shared" si="14"/>
        <v>-0.20652954987512862</v>
      </c>
      <c r="AO20" s="16">
        <f t="shared" si="17"/>
        <v>0.15695215488597586</v>
      </c>
    </row>
    <row r="21" spans="2:41" x14ac:dyDescent="0.35">
      <c r="B21" s="38" t="s">
        <v>39</v>
      </c>
      <c r="C21" s="43"/>
      <c r="D21" s="43">
        <v>551.81550326758895</v>
      </c>
      <c r="E21" s="38"/>
      <c r="F21" s="38"/>
      <c r="G21" s="38"/>
      <c r="H21" s="11">
        <v>2445.0050626523998</v>
      </c>
      <c r="I21" s="12">
        <v>437.13412598926504</v>
      </c>
      <c r="J21" s="12">
        <v>586.23794730618295</v>
      </c>
      <c r="K21" s="12">
        <v>818.11434994738192</v>
      </c>
      <c r="L21" s="12">
        <v>603.51863940956798</v>
      </c>
      <c r="M21" s="11">
        <v>2291.4182729106997</v>
      </c>
      <c r="N21" s="12">
        <v>468.34329828530599</v>
      </c>
      <c r="O21" s="12">
        <v>562.237987840345</v>
      </c>
      <c r="P21" s="12">
        <v>706.68670919032797</v>
      </c>
      <c r="Q21" s="12">
        <v>554.15027759472503</v>
      </c>
      <c r="R21" s="11">
        <v>2448.7613747025998</v>
      </c>
      <c r="S21" s="12">
        <v>436.07098214867597</v>
      </c>
      <c r="T21" s="12">
        <v>511.76973793828199</v>
      </c>
      <c r="U21" s="12">
        <v>794.97313979529099</v>
      </c>
      <c r="V21" s="12">
        <v>705.94751482035008</v>
      </c>
      <c r="X21" s="38" t="s">
        <v>39</v>
      </c>
      <c r="Y21" s="41"/>
      <c r="Z21" s="41">
        <f t="shared" si="8"/>
        <v>0.26234825985912669</v>
      </c>
      <c r="AA21" s="41"/>
      <c r="AB21" s="41"/>
      <c r="AC21" s="41"/>
      <c r="AD21" s="17">
        <f t="shared" si="15"/>
        <v>6.7026955120945697E-2</v>
      </c>
      <c r="AE21" s="16">
        <f t="shared" si="15"/>
        <v>-6.6637384180159409E-2</v>
      </c>
      <c r="AF21" s="16">
        <f t="shared" si="9"/>
        <v>4.2686477941531464E-2</v>
      </c>
      <c r="AG21" s="16">
        <f t="shared" si="10"/>
        <v>0.15767615169205595</v>
      </c>
      <c r="AH21" s="16">
        <f t="shared" si="10"/>
        <v>8.908840040489574E-2</v>
      </c>
      <c r="AI21" s="16">
        <f t="shared" si="16"/>
        <v>-6.4254158619685531E-2</v>
      </c>
      <c r="AJ21" s="16">
        <f t="shared" si="11"/>
        <v>7.4007025135249593E-2</v>
      </c>
      <c r="AK21" s="16">
        <f t="shared" si="12"/>
        <v>9.8615150839867161E-2</v>
      </c>
      <c r="AL21" s="16">
        <f t="shared" si="13"/>
        <v>-0.11105586614875707</v>
      </c>
      <c r="AM21" s="16">
        <f t="shared" si="14"/>
        <v>-0.21502623642531626</v>
      </c>
      <c r="AO21" s="16">
        <f t="shared" si="17"/>
        <v>8.9442712557671028E-2</v>
      </c>
    </row>
    <row r="22" spans="2:41" x14ac:dyDescent="0.35">
      <c r="B22" s="38" t="s">
        <v>40</v>
      </c>
      <c r="C22" s="43"/>
      <c r="D22" s="43">
        <v>604.23287252806404</v>
      </c>
      <c r="E22" s="38"/>
      <c r="F22" s="38"/>
      <c r="G22" s="38"/>
      <c r="H22" s="11">
        <v>1879.3985145453501</v>
      </c>
      <c r="I22" s="12">
        <v>373.19902140584395</v>
      </c>
      <c r="J22" s="12">
        <v>352.72361432918501</v>
      </c>
      <c r="K22" s="12">
        <v>612.82132274460309</v>
      </c>
      <c r="L22" s="12">
        <v>540.65455606571595</v>
      </c>
      <c r="M22" s="11">
        <v>2157.2720589962801</v>
      </c>
      <c r="N22" s="12">
        <v>537.02011897741204</v>
      </c>
      <c r="O22" s="12">
        <v>514.06710432093303</v>
      </c>
      <c r="P22" s="12">
        <v>658.02709119357803</v>
      </c>
      <c r="Q22" s="12">
        <v>448.15774450435697</v>
      </c>
      <c r="R22" s="11">
        <v>1727.6363006864399</v>
      </c>
      <c r="S22" s="12">
        <v>362.19148155640397</v>
      </c>
      <c r="T22" s="12">
        <v>428.27985117928898</v>
      </c>
      <c r="U22" s="12">
        <v>426.39600718254297</v>
      </c>
      <c r="V22" s="12">
        <v>510.76896076820395</v>
      </c>
      <c r="X22" s="38" t="s">
        <v>40</v>
      </c>
      <c r="Y22" s="41"/>
      <c r="Z22" s="41">
        <f t="shared" si="8"/>
        <v>0.61906338942667527</v>
      </c>
      <c r="AA22" s="41"/>
      <c r="AB22" s="41"/>
      <c r="AC22" s="41"/>
      <c r="AD22" s="17">
        <f t="shared" si="15"/>
        <v>-0.12880783547542773</v>
      </c>
      <c r="AE22" s="16">
        <f t="shared" si="15"/>
        <v>-0.30505579173367747</v>
      </c>
      <c r="AF22" s="16">
        <f t="shared" si="9"/>
        <v>-0.31385686544731906</v>
      </c>
      <c r="AG22" s="16">
        <f t="shared" si="10"/>
        <v>-6.8698947283427736E-2</v>
      </c>
      <c r="AH22" s="16">
        <f t="shared" si="10"/>
        <v>0.20639342440384789</v>
      </c>
      <c r="AI22" s="16">
        <f t="shared" si="16"/>
        <v>0.24868414615919643</v>
      </c>
      <c r="AJ22" s="16">
        <f t="shared" si="11"/>
        <v>0.48269671243988665</v>
      </c>
      <c r="AK22" s="16">
        <f t="shared" si="12"/>
        <v>0.20030653533063658</v>
      </c>
      <c r="AL22" s="16">
        <f t="shared" si="13"/>
        <v>0.54322995550911024</v>
      </c>
      <c r="AM22" s="16">
        <f t="shared" si="14"/>
        <v>-0.12258226531557204</v>
      </c>
      <c r="AO22" s="16">
        <f t="shared" si="17"/>
        <v>6.8751800838987381E-2</v>
      </c>
    </row>
    <row r="23" spans="2:41" x14ac:dyDescent="0.35">
      <c r="B23" s="38" t="s">
        <v>41</v>
      </c>
      <c r="C23" s="43"/>
      <c r="D23" s="43">
        <v>410.39735627722399</v>
      </c>
      <c r="E23" s="38"/>
      <c r="F23" s="38"/>
      <c r="G23" s="38"/>
      <c r="H23" s="11">
        <v>1838.35251939504</v>
      </c>
      <c r="I23" s="12">
        <v>262.85632977070298</v>
      </c>
      <c r="J23" s="12">
        <v>460.78960955182998</v>
      </c>
      <c r="K23" s="12">
        <v>586.43473868600302</v>
      </c>
      <c r="L23" s="12">
        <v>528.27184138650796</v>
      </c>
      <c r="M23" s="11">
        <v>1688.1125298821498</v>
      </c>
      <c r="N23" s="12">
        <v>448.65957452630101</v>
      </c>
      <c r="O23" s="12">
        <v>352.06595040131197</v>
      </c>
      <c r="P23" s="12">
        <v>510.16425332643502</v>
      </c>
      <c r="Q23" s="12">
        <v>377.222751628102</v>
      </c>
      <c r="R23" s="11">
        <v>1922.8370208935901</v>
      </c>
      <c r="S23" s="12">
        <v>387.14853709382896</v>
      </c>
      <c r="T23" s="12">
        <v>430.92838261536599</v>
      </c>
      <c r="U23" s="12">
        <v>585.40185399746201</v>
      </c>
      <c r="V23" s="12">
        <v>519.35824718692902</v>
      </c>
      <c r="X23" s="38" t="s">
        <v>41</v>
      </c>
      <c r="Y23" s="41"/>
      <c r="Z23" s="41">
        <f t="shared" si="8"/>
        <v>0.56129911969487378</v>
      </c>
      <c r="AA23" s="41"/>
      <c r="AB23" s="41"/>
      <c r="AC23" s="41"/>
      <c r="AD23" s="17">
        <f t="shared" si="15"/>
        <v>8.8998800052374927E-2</v>
      </c>
      <c r="AE23" s="16">
        <f t="shared" si="15"/>
        <v>-0.41412967716507743</v>
      </c>
      <c r="AF23" s="16">
        <f t="shared" si="9"/>
        <v>0.30881617215918311</v>
      </c>
      <c r="AG23" s="16">
        <f t="shared" si="10"/>
        <v>0.14950182193726813</v>
      </c>
      <c r="AH23" s="16">
        <f t="shared" si="10"/>
        <v>0.40042412369475233</v>
      </c>
      <c r="AI23" s="16">
        <f t="shared" si="16"/>
        <v>-0.12207196369786866</v>
      </c>
      <c r="AJ23" s="16">
        <f t="shared" si="11"/>
        <v>0.15888226749921652</v>
      </c>
      <c r="AK23" s="16">
        <f t="shared" si="12"/>
        <v>-0.18300589006327839</v>
      </c>
      <c r="AL23" s="16">
        <f t="shared" si="13"/>
        <v>-0.12852299690761348</v>
      </c>
      <c r="AM23" s="16">
        <f t="shared" si="14"/>
        <v>-0.27367524503306706</v>
      </c>
      <c r="AO23" s="16">
        <f t="shared" si="17"/>
        <v>6.7250264011129005E-2</v>
      </c>
    </row>
    <row r="24" spans="2:41" x14ac:dyDescent="0.35">
      <c r="B24" s="38" t="s">
        <v>42</v>
      </c>
      <c r="C24" s="43"/>
      <c r="D24" s="43">
        <v>449.91922961958301</v>
      </c>
      <c r="E24" s="38"/>
      <c r="F24" s="38"/>
      <c r="G24" s="38"/>
      <c r="H24" s="11">
        <v>2466.6344751954498</v>
      </c>
      <c r="I24" s="12">
        <v>373.37905739560301</v>
      </c>
      <c r="J24" s="12">
        <v>537.02896173607508</v>
      </c>
      <c r="K24" s="12">
        <v>937.27518885906511</v>
      </c>
      <c r="L24" s="12">
        <v>618.95126720471103</v>
      </c>
      <c r="M24" s="11">
        <v>2085.0573543753499</v>
      </c>
      <c r="N24" s="12">
        <v>375.94147093552101</v>
      </c>
      <c r="O24" s="12">
        <v>542.82758414116199</v>
      </c>
      <c r="P24" s="12">
        <v>648.57276130097796</v>
      </c>
      <c r="Q24" s="12">
        <v>517.71553799768697</v>
      </c>
      <c r="R24" s="11">
        <v>2220.74530842694</v>
      </c>
      <c r="S24" s="12">
        <v>368.600805628854</v>
      </c>
      <c r="T24" s="12">
        <v>503.71777747506701</v>
      </c>
      <c r="U24" s="12">
        <v>711.12073697573601</v>
      </c>
      <c r="V24" s="12">
        <v>637.30598834727891</v>
      </c>
      <c r="X24" s="38" t="s">
        <v>42</v>
      </c>
      <c r="Y24" s="41"/>
      <c r="Z24" s="41">
        <f t="shared" si="8"/>
        <v>0.20499321187927277</v>
      </c>
      <c r="AA24" s="41"/>
      <c r="AB24" s="41"/>
      <c r="AC24" s="41"/>
      <c r="AD24" s="17">
        <f t="shared" si="15"/>
        <v>0.18300557537152939</v>
      </c>
      <c r="AE24" s="16">
        <f t="shared" si="15"/>
        <v>-6.8159906209376286E-3</v>
      </c>
      <c r="AF24" s="16">
        <f t="shared" si="9"/>
        <v>-1.0682254503078026E-2</v>
      </c>
      <c r="AG24" s="16">
        <f t="shared" si="10"/>
        <v>0.44513498682703911</v>
      </c>
      <c r="AH24" s="16">
        <f t="shared" si="10"/>
        <v>0.19554315406209888</v>
      </c>
      <c r="AI24" s="16">
        <f t="shared" si="16"/>
        <v>-6.1100187192427047E-2</v>
      </c>
      <c r="AJ24" s="16">
        <f t="shared" si="11"/>
        <v>1.9914946453096993E-2</v>
      </c>
      <c r="AK24" s="16">
        <f t="shared" si="12"/>
        <v>7.7642299745974031E-2</v>
      </c>
      <c r="AL24" s="16">
        <f t="shared" si="13"/>
        <v>-8.7956900175296449E-2</v>
      </c>
      <c r="AM24" s="16">
        <f t="shared" si="14"/>
        <v>-0.18764997118530924</v>
      </c>
      <c r="AO24" s="16">
        <f t="shared" si="17"/>
        <v>9.0233955634599711E-2</v>
      </c>
    </row>
    <row r="25" spans="2:41" x14ac:dyDescent="0.35">
      <c r="B25" s="38" t="s">
        <v>43</v>
      </c>
      <c r="C25" s="43"/>
      <c r="D25" s="43">
        <v>850.67136842830598</v>
      </c>
      <c r="E25" s="38"/>
      <c r="F25" s="38"/>
      <c r="G25" s="38"/>
      <c r="H25" s="11">
        <v>4500.4292391358304</v>
      </c>
      <c r="I25" s="12">
        <v>674.33305910524496</v>
      </c>
      <c r="J25" s="12">
        <v>1280.2169187490201</v>
      </c>
      <c r="K25" s="12">
        <v>1603.8533594524702</v>
      </c>
      <c r="L25" s="12">
        <v>942.02590182908796</v>
      </c>
      <c r="M25" s="11">
        <v>4537.9002803840103</v>
      </c>
      <c r="N25" s="12">
        <v>952.13737426559305</v>
      </c>
      <c r="O25" s="12">
        <v>1217.8558954016298</v>
      </c>
      <c r="P25" s="12">
        <v>1415.28141546804</v>
      </c>
      <c r="Q25" s="12">
        <v>952.62559524874405</v>
      </c>
      <c r="R25" s="11">
        <v>4845.3799947346597</v>
      </c>
      <c r="S25" s="12">
        <v>817.811862726855</v>
      </c>
      <c r="T25" s="12">
        <v>1044.3340926769499</v>
      </c>
      <c r="U25" s="12">
        <v>1875.6143733870599</v>
      </c>
      <c r="V25" s="12">
        <v>1107.6196659437999</v>
      </c>
      <c r="X25" s="38" t="s">
        <v>43</v>
      </c>
      <c r="Y25" s="41"/>
      <c r="Z25" s="41">
        <f t="shared" si="8"/>
        <v>0.26150031789489869</v>
      </c>
      <c r="AA25" s="41"/>
      <c r="AB25" s="41"/>
      <c r="AC25" s="41"/>
      <c r="AD25" s="17">
        <f t="shared" si="15"/>
        <v>-8.2573522847463332E-3</v>
      </c>
      <c r="AE25" s="16">
        <f t="shared" si="15"/>
        <v>-0.29176915292777517</v>
      </c>
      <c r="AF25" s="16">
        <f t="shared" si="9"/>
        <v>5.1205584817425986E-2</v>
      </c>
      <c r="AG25" s="16">
        <f t="shared" si="10"/>
        <v>0.13323989273332515</v>
      </c>
      <c r="AH25" s="16">
        <f t="shared" si="10"/>
        <v>-1.1126819888655604E-2</v>
      </c>
      <c r="AI25" s="16">
        <f t="shared" si="16"/>
        <v>-6.3458328280708409E-2</v>
      </c>
      <c r="AJ25" s="16">
        <f t="shared" si="11"/>
        <v>0.16424989372354215</v>
      </c>
      <c r="AK25" s="16">
        <f t="shared" si="12"/>
        <v>0.1661554515374386</v>
      </c>
      <c r="AL25" s="16">
        <f t="shared" si="13"/>
        <v>-0.24543049171015474</v>
      </c>
      <c r="AM25" s="16">
        <f t="shared" si="14"/>
        <v>-0.13993437951734611</v>
      </c>
      <c r="AO25" s="16">
        <f t="shared" si="17"/>
        <v>0.1646338508540712</v>
      </c>
    </row>
    <row r="26" spans="2:41" x14ac:dyDescent="0.35">
      <c r="B26" s="38" t="s">
        <v>44</v>
      </c>
      <c r="C26" s="43"/>
      <c r="D26" s="43">
        <v>654.49115240764604</v>
      </c>
      <c r="E26" s="38"/>
      <c r="F26" s="38"/>
      <c r="G26" s="38"/>
      <c r="H26" s="11">
        <v>3362.6552711283298</v>
      </c>
      <c r="I26" s="12">
        <v>640.93690644309697</v>
      </c>
      <c r="J26" s="12">
        <v>776.851764833625</v>
      </c>
      <c r="K26" s="12">
        <v>1082.8528722470501</v>
      </c>
      <c r="L26" s="12">
        <v>862.01372760455104</v>
      </c>
      <c r="M26" s="11">
        <v>3534.4761768120898</v>
      </c>
      <c r="N26" s="12">
        <v>786.17586047495899</v>
      </c>
      <c r="O26" s="12">
        <v>824.03321271903098</v>
      </c>
      <c r="P26" s="12">
        <v>1128.8737155244601</v>
      </c>
      <c r="Q26" s="12">
        <v>795.39338809363403</v>
      </c>
      <c r="R26" s="11">
        <v>3493.2990491595501</v>
      </c>
      <c r="S26" s="12">
        <v>651.24519034421689</v>
      </c>
      <c r="T26" s="12">
        <v>759.81347102078905</v>
      </c>
      <c r="U26" s="12">
        <v>1173.75622490709</v>
      </c>
      <c r="V26" s="12">
        <v>908.48416288744295</v>
      </c>
      <c r="X26" s="38" t="s">
        <v>44</v>
      </c>
      <c r="Y26" s="41"/>
      <c r="Z26" s="41">
        <f t="shared" si="8"/>
        <v>2.1147551074518267E-2</v>
      </c>
      <c r="AA26" s="41"/>
      <c r="AB26" s="41"/>
      <c r="AC26" s="41"/>
      <c r="AD26" s="17">
        <f t="shared" si="15"/>
        <v>-4.861283457248633E-2</v>
      </c>
      <c r="AE26" s="16">
        <f t="shared" si="15"/>
        <v>-0.18474105010565656</v>
      </c>
      <c r="AF26" s="16">
        <f t="shared" si="9"/>
        <v>-5.7256730866129923E-2</v>
      </c>
      <c r="AG26" s="16">
        <f t="shared" si="10"/>
        <v>-4.0767042977902346E-2</v>
      </c>
      <c r="AH26" s="16">
        <f t="shared" si="10"/>
        <v>8.3757723546822316E-2</v>
      </c>
      <c r="AI26" s="16">
        <f t="shared" si="16"/>
        <v>1.1787461386234988E-2</v>
      </c>
      <c r="AJ26" s="16">
        <f t="shared" si="11"/>
        <v>0.20718873955817507</v>
      </c>
      <c r="AK26" s="16">
        <f t="shared" si="12"/>
        <v>8.4520404214424305E-2</v>
      </c>
      <c r="AL26" s="16">
        <f t="shared" si="13"/>
        <v>-3.8238356849764621E-2</v>
      </c>
      <c r="AM26" s="16">
        <f t="shared" si="14"/>
        <v>-0.12448293477606864</v>
      </c>
      <c r="AO26" s="16">
        <f t="shared" si="17"/>
        <v>0.12301201884620701</v>
      </c>
    </row>
    <row r="27" spans="2:41" x14ac:dyDescent="0.35">
      <c r="B27" s="8"/>
      <c r="C27" s="8"/>
      <c r="D27" s="8"/>
      <c r="E27" s="8"/>
      <c r="F27" s="8"/>
      <c r="G27" s="8"/>
      <c r="Y27" s="8"/>
      <c r="Z27" s="8"/>
      <c r="AA27" s="8"/>
      <c r="AB27" s="8"/>
      <c r="AC27" s="8"/>
    </row>
    <row r="28" spans="2:41" ht="29" x14ac:dyDescent="0.35">
      <c r="B28" s="33" t="s">
        <v>49</v>
      </c>
      <c r="C28" s="31" t="s">
        <v>12</v>
      </c>
      <c r="D28" s="32" t="s">
        <v>13</v>
      </c>
      <c r="E28" s="32" t="s">
        <v>14</v>
      </c>
      <c r="F28" s="32" t="s">
        <v>15</v>
      </c>
      <c r="G28" s="32" t="s">
        <v>16</v>
      </c>
      <c r="H28" s="52" t="s">
        <v>17</v>
      </c>
      <c r="I28" s="53" t="s">
        <v>18</v>
      </c>
      <c r="J28" s="53" t="s">
        <v>19</v>
      </c>
      <c r="K28" s="53" t="s">
        <v>20</v>
      </c>
      <c r="L28" s="53" t="s">
        <v>21</v>
      </c>
      <c r="M28" s="4" t="s">
        <v>22</v>
      </c>
      <c r="N28" s="5" t="s">
        <v>23</v>
      </c>
      <c r="O28" s="5" t="s">
        <v>24</v>
      </c>
      <c r="P28" s="5" t="s">
        <v>25</v>
      </c>
      <c r="Q28" s="5" t="s">
        <v>26</v>
      </c>
      <c r="R28" s="6" t="s">
        <v>27</v>
      </c>
      <c r="S28" s="7" t="s">
        <v>28</v>
      </c>
      <c r="T28" s="7" t="s">
        <v>29</v>
      </c>
      <c r="U28" s="7" t="s">
        <v>30</v>
      </c>
      <c r="V28" s="7" t="s">
        <v>31</v>
      </c>
      <c r="X28" s="21" t="s">
        <v>32</v>
      </c>
      <c r="Y28" s="31" t="s">
        <v>12</v>
      </c>
      <c r="Z28" s="32" t="s">
        <v>13</v>
      </c>
      <c r="AA28" s="32" t="s">
        <v>14</v>
      </c>
      <c r="AB28" s="32" t="s">
        <v>15</v>
      </c>
      <c r="AC28" s="32" t="s">
        <v>16</v>
      </c>
      <c r="AD28" s="22" t="s">
        <v>17</v>
      </c>
      <c r="AE28" s="53" t="s">
        <v>18</v>
      </c>
      <c r="AF28" s="53" t="s">
        <v>19</v>
      </c>
      <c r="AG28" s="53" t="s">
        <v>20</v>
      </c>
      <c r="AH28" s="53" t="s">
        <v>21</v>
      </c>
      <c r="AI28" s="4" t="s">
        <v>22</v>
      </c>
      <c r="AJ28" s="5" t="s">
        <v>23</v>
      </c>
      <c r="AK28" s="5" t="s">
        <v>24</v>
      </c>
      <c r="AL28" s="5" t="s">
        <v>25</v>
      </c>
      <c r="AM28" s="5" t="s">
        <v>26</v>
      </c>
      <c r="AO28" s="20" t="s">
        <v>33</v>
      </c>
    </row>
    <row r="29" spans="2:41" s="2" customFormat="1" x14ac:dyDescent="0.35">
      <c r="B29" s="34" t="s">
        <v>34</v>
      </c>
      <c r="C29" s="35"/>
      <c r="D29" s="35">
        <v>49.5798846085791</v>
      </c>
      <c r="E29" s="34"/>
      <c r="F29" s="34"/>
      <c r="G29" s="34"/>
      <c r="H29" s="18">
        <v>255.74810644993801</v>
      </c>
      <c r="I29" s="18">
        <v>49.379079053954896</v>
      </c>
      <c r="J29" s="18">
        <v>61.327535870831696</v>
      </c>
      <c r="K29" s="18">
        <v>87.557812658935987</v>
      </c>
      <c r="L29" s="18">
        <v>57.483678866215797</v>
      </c>
      <c r="M29" s="18">
        <v>280.28914547711298</v>
      </c>
      <c r="N29" s="18">
        <v>62.0398977330468</v>
      </c>
      <c r="O29" s="18">
        <v>67.634861251732801</v>
      </c>
      <c r="P29" s="18">
        <v>89.491069334126692</v>
      </c>
      <c r="Q29" s="18">
        <v>61.1233171582072</v>
      </c>
      <c r="R29" s="18">
        <v>310.15061161431697</v>
      </c>
      <c r="S29" s="18">
        <v>63.158503462030801</v>
      </c>
      <c r="T29" s="18">
        <v>68.401036214952001</v>
      </c>
      <c r="U29" s="18">
        <v>101.29039430136899</v>
      </c>
      <c r="V29" s="18">
        <v>77.300677635963908</v>
      </c>
      <c r="X29" s="34" t="s">
        <v>34</v>
      </c>
      <c r="Y29" s="3"/>
      <c r="Z29" s="37">
        <f t="shared" ref="Z29:Z39" si="18">D29/I29-1</f>
        <v>4.0666119836862968E-3</v>
      </c>
      <c r="AA29" s="3"/>
      <c r="AB29" s="3"/>
      <c r="AC29" s="3"/>
      <c r="AD29" s="17">
        <f>H29/M29-1</f>
        <v>-8.7556152006531662E-2</v>
      </c>
      <c r="AE29" s="17">
        <f>I29/N29-1</f>
        <v>-0.20407542793784883</v>
      </c>
      <c r="AF29" s="17">
        <f t="shared" ref="AF29:AF39" si="19">J29/O29-1</f>
        <v>-9.3255538108160341E-2</v>
      </c>
      <c r="AG29" s="17">
        <f t="shared" ref="AG29:AH39" si="20">K29/P29-1</f>
        <v>-2.1602788854523935E-2</v>
      </c>
      <c r="AH29" s="17">
        <f t="shared" si="20"/>
        <v>-5.9545824101313483E-2</v>
      </c>
      <c r="AI29" s="17">
        <f>M29/R29-1</f>
        <v>-9.6280532808807551E-2</v>
      </c>
      <c r="AJ29" s="17">
        <f t="shared" ref="AJ29:AJ39" si="21">N29/S29-1</f>
        <v>-1.7711086673490861E-2</v>
      </c>
      <c r="AK29" s="17">
        <f t="shared" ref="AK29:AK39" si="22">O29/T29-1</f>
        <v>-1.1201218660072287E-2</v>
      </c>
      <c r="AL29" s="17">
        <f t="shared" ref="AL29:AL39" si="23">P29/U29-1</f>
        <v>-0.11649006846726062</v>
      </c>
      <c r="AM29" s="17">
        <f t="shared" ref="AM29:AM39" si="24">Q29/V29-1</f>
        <v>-0.20927837856663545</v>
      </c>
      <c r="AO29" s="17">
        <f>H29/H$29</f>
        <v>1</v>
      </c>
    </row>
    <row r="30" spans="2:41" x14ac:dyDescent="0.35">
      <c r="B30" s="38" t="s">
        <v>35</v>
      </c>
      <c r="C30" s="39"/>
      <c r="D30" s="39">
        <v>8.6835563019743507</v>
      </c>
      <c r="E30" s="38"/>
      <c r="F30" s="38"/>
      <c r="G30" s="38"/>
      <c r="H30" s="18">
        <v>37.285366555193299</v>
      </c>
      <c r="I30" s="19">
        <v>8.0371527341369706</v>
      </c>
      <c r="J30" s="19">
        <v>9.7165567637049897</v>
      </c>
      <c r="K30" s="19">
        <v>10.892424904815801</v>
      </c>
      <c r="L30" s="19">
        <v>8.6392321525356301</v>
      </c>
      <c r="M30" s="18">
        <v>37.694193435842202</v>
      </c>
      <c r="N30" s="19">
        <v>8.7247032661635</v>
      </c>
      <c r="O30" s="19">
        <v>8.3391291498590103</v>
      </c>
      <c r="P30" s="19">
        <v>11.3300589062735</v>
      </c>
      <c r="Q30" s="19">
        <v>9.3003021135462891</v>
      </c>
      <c r="R30" s="18">
        <v>37.917778791917101</v>
      </c>
      <c r="S30" s="19">
        <v>8.4589504559267912</v>
      </c>
      <c r="T30" s="19">
        <v>8.1861859450336603</v>
      </c>
      <c r="U30" s="19">
        <v>10.9922944783277</v>
      </c>
      <c r="V30" s="19">
        <v>10.280347912629001</v>
      </c>
      <c r="X30" s="38" t="s">
        <v>35</v>
      </c>
      <c r="Z30" s="41">
        <f t="shared" si="18"/>
        <v>8.042693590876393E-2</v>
      </c>
      <c r="AD30" s="17">
        <f t="shared" ref="AD30:AE39" si="25">H30/M30-1</f>
        <v>-1.0845884826923058E-2</v>
      </c>
      <c r="AE30" s="16">
        <f t="shared" si="25"/>
        <v>-7.8805033369216848E-2</v>
      </c>
      <c r="AF30" s="16">
        <f t="shared" si="19"/>
        <v>0.16517643378496749</v>
      </c>
      <c r="AG30" s="16">
        <f t="shared" si="20"/>
        <v>-3.8625924637989195E-2</v>
      </c>
      <c r="AH30" s="16">
        <f t="shared" si="20"/>
        <v>-7.1080482433767633E-2</v>
      </c>
      <c r="AI30" s="17">
        <f t="shared" ref="AI30:AI39" si="26">M30/R30-1</f>
        <v>-5.8965836923591253E-3</v>
      </c>
      <c r="AJ30" s="16">
        <f t="shared" si="21"/>
        <v>3.141675928016685E-2</v>
      </c>
      <c r="AK30" s="16">
        <f t="shared" si="22"/>
        <v>1.868308463212176E-2</v>
      </c>
      <c r="AL30" s="16">
        <f t="shared" si="23"/>
        <v>3.072738167738609E-2</v>
      </c>
      <c r="AM30" s="16">
        <f t="shared" si="24"/>
        <v>-9.5331968082399632E-2</v>
      </c>
      <c r="AO30" s="16">
        <f t="shared" ref="AO30:AO39" si="27">H30/H$29</f>
        <v>0.14578941393840508</v>
      </c>
    </row>
    <row r="31" spans="2:41" x14ac:dyDescent="0.35">
      <c r="B31" s="38" t="s">
        <v>36</v>
      </c>
      <c r="C31" s="39"/>
      <c r="D31" s="39">
        <v>40.6037983009399</v>
      </c>
      <c r="E31" s="38"/>
      <c r="F31" s="38"/>
      <c r="G31" s="38"/>
      <c r="H31" s="18">
        <v>216.14902475894499</v>
      </c>
      <c r="I31" s="19">
        <v>41.100557769960204</v>
      </c>
      <c r="J31" s="19">
        <v>51.005902525978698</v>
      </c>
      <c r="K31" s="19">
        <v>75.519862357000306</v>
      </c>
      <c r="L31" s="19">
        <v>48.522702106006598</v>
      </c>
      <c r="M31" s="18">
        <v>240.22781251453199</v>
      </c>
      <c r="N31" s="19">
        <v>53.147718048549898</v>
      </c>
      <c r="O31" s="19">
        <v>58.580455709650998</v>
      </c>
      <c r="P31" s="19">
        <v>77.111379114587095</v>
      </c>
      <c r="Q31" s="19">
        <v>51.388259641743694</v>
      </c>
      <c r="R31" s="18">
        <v>270.716188904918</v>
      </c>
      <c r="S31" s="19">
        <v>54.493613242547802</v>
      </c>
      <c r="T31" s="19">
        <v>59.824742369415901</v>
      </c>
      <c r="U31" s="19">
        <v>89.500529037246096</v>
      </c>
      <c r="V31" s="19">
        <v>66.8973042557067</v>
      </c>
      <c r="X31" s="38" t="s">
        <v>36</v>
      </c>
      <c r="Z31" s="41">
        <f t="shared" si="18"/>
        <v>-1.2086441060013553E-2</v>
      </c>
      <c r="AD31" s="17">
        <f t="shared" si="25"/>
        <v>-0.10023313913383958</v>
      </c>
      <c r="AE31" s="16">
        <f t="shared" si="25"/>
        <v>-0.22667314272241634</v>
      </c>
      <c r="AF31" s="16">
        <f t="shared" si="19"/>
        <v>-0.12930171149939362</v>
      </c>
      <c r="AG31" s="16">
        <f t="shared" si="20"/>
        <v>-2.0639194576222097E-2</v>
      </c>
      <c r="AH31" s="16">
        <f t="shared" si="20"/>
        <v>-5.5762883501299765E-2</v>
      </c>
      <c r="AI31" s="17">
        <f t="shared" si="26"/>
        <v>-0.11262117907952029</v>
      </c>
      <c r="AJ31" s="16">
        <f t="shared" si="21"/>
        <v>-2.4698219000590105E-2</v>
      </c>
      <c r="AK31" s="16">
        <f t="shared" si="22"/>
        <v>-2.0798863655466682E-2</v>
      </c>
      <c r="AL31" s="16">
        <f t="shared" si="23"/>
        <v>-0.13842543788208439</v>
      </c>
      <c r="AM31" s="16">
        <f t="shared" si="24"/>
        <v>-0.23183362598112467</v>
      </c>
      <c r="AO31" s="16">
        <f t="shared" si="27"/>
        <v>0.84516373457981231</v>
      </c>
    </row>
    <row r="32" spans="2:41" x14ac:dyDescent="0.35">
      <c r="B32" s="38" t="s">
        <v>37</v>
      </c>
      <c r="C32" s="39"/>
      <c r="D32" s="39">
        <v>1.76158199828344</v>
      </c>
      <c r="E32" s="38"/>
      <c r="F32" s="38"/>
      <c r="G32" s="38"/>
      <c r="H32" s="18">
        <v>7.2889590399137099</v>
      </c>
      <c r="I32" s="19">
        <v>1.6909432957467398</v>
      </c>
      <c r="J32" s="19">
        <v>1.72979402557136</v>
      </c>
      <c r="K32" s="19">
        <v>2.6338826772454502</v>
      </c>
      <c r="L32" s="19">
        <v>1.23433904135017</v>
      </c>
      <c r="M32" s="18">
        <v>10.206189543130099</v>
      </c>
      <c r="N32" s="19">
        <v>1.98033132312886</v>
      </c>
      <c r="O32" s="19">
        <v>2.5233582875588501</v>
      </c>
      <c r="P32" s="19">
        <v>3.8567989460754704</v>
      </c>
      <c r="Q32" s="19">
        <v>1.84570098636694</v>
      </c>
      <c r="R32" s="18">
        <v>11.9666006106539</v>
      </c>
      <c r="S32" s="19">
        <v>2.2214801384433698</v>
      </c>
      <c r="T32" s="19">
        <v>3.06103486770203</v>
      </c>
      <c r="U32" s="19">
        <v>4.0644270327735201</v>
      </c>
      <c r="V32" s="19">
        <v>2.6196585717349699</v>
      </c>
      <c r="X32" s="38" t="s">
        <v>37</v>
      </c>
      <c r="Z32" s="41">
        <f t="shared" si="18"/>
        <v>4.1774731721861302E-2</v>
      </c>
      <c r="AD32" s="17">
        <f t="shared" si="25"/>
        <v>-0.28582954401234006</v>
      </c>
      <c r="AE32" s="16">
        <f t="shared" si="25"/>
        <v>-0.1461311165471525</v>
      </c>
      <c r="AF32" s="16">
        <f t="shared" si="19"/>
        <v>-0.31448735040920439</v>
      </c>
      <c r="AG32" s="16">
        <f t="shared" si="20"/>
        <v>-0.31708063757754668</v>
      </c>
      <c r="AH32" s="16">
        <f t="shared" si="20"/>
        <v>-0.33123563867198713</v>
      </c>
      <c r="AI32" s="17">
        <f t="shared" si="26"/>
        <v>-0.14711037200961663</v>
      </c>
      <c r="AJ32" s="16">
        <f t="shared" si="21"/>
        <v>-0.10855321690316211</v>
      </c>
      <c r="AK32" s="16">
        <f t="shared" si="22"/>
        <v>-0.17565189662371361</v>
      </c>
      <c r="AL32" s="16">
        <f t="shared" si="23"/>
        <v>-5.1084220487621068E-2</v>
      </c>
      <c r="AM32" s="16">
        <f t="shared" si="24"/>
        <v>-0.29544215941676955</v>
      </c>
      <c r="AO32" s="16">
        <f t="shared" si="27"/>
        <v>2.8500539617252272E-2</v>
      </c>
    </row>
    <row r="33" spans="2:41" x14ac:dyDescent="0.35">
      <c r="B33" s="38" t="s">
        <v>38</v>
      </c>
      <c r="C33" s="39"/>
      <c r="D33" s="39">
        <v>8.1973292229912396</v>
      </c>
      <c r="E33" s="38"/>
      <c r="F33" s="38"/>
      <c r="G33" s="38"/>
      <c r="H33" s="18">
        <v>34.755709622759902</v>
      </c>
      <c r="I33" s="19">
        <v>6.8182734424007903</v>
      </c>
      <c r="J33" s="19">
        <v>8.3771468629900294</v>
      </c>
      <c r="K33" s="19">
        <v>10.393276446123101</v>
      </c>
      <c r="L33" s="19">
        <v>9.1670128712460208</v>
      </c>
      <c r="M33" s="18">
        <v>38.3688824486239</v>
      </c>
      <c r="N33" s="19">
        <v>8.5369990237282405</v>
      </c>
      <c r="O33" s="19">
        <v>10.622141696340401</v>
      </c>
      <c r="P33" s="19">
        <v>10.4671861921423</v>
      </c>
      <c r="Q33" s="19">
        <v>8.7425555364129099</v>
      </c>
      <c r="R33" s="18">
        <v>44.539658797318602</v>
      </c>
      <c r="S33" s="19">
        <v>9.7626865780953302</v>
      </c>
      <c r="T33" s="19">
        <v>9.7211855529602502</v>
      </c>
      <c r="U33" s="19">
        <v>13.8247658912675</v>
      </c>
      <c r="V33" s="19">
        <v>11.231020774995601</v>
      </c>
      <c r="X33" s="38" t="s">
        <v>38</v>
      </c>
      <c r="Z33" s="41">
        <f t="shared" si="18"/>
        <v>0.20225879648864131</v>
      </c>
      <c r="AD33" s="17">
        <f t="shared" si="25"/>
        <v>-9.4169352748338486E-2</v>
      </c>
      <c r="AE33" s="16">
        <f t="shared" si="25"/>
        <v>-0.20132666954164136</v>
      </c>
      <c r="AF33" s="16">
        <f t="shared" si="19"/>
        <v>-0.21135048820934388</v>
      </c>
      <c r="AG33" s="16">
        <f t="shared" si="20"/>
        <v>-7.0610902168418699E-3</v>
      </c>
      <c r="AH33" s="16">
        <f t="shared" si="20"/>
        <v>4.8550716442719466E-2</v>
      </c>
      <c r="AI33" s="17">
        <f t="shared" si="26"/>
        <v>-0.13854565830365539</v>
      </c>
      <c r="AJ33" s="16">
        <f t="shared" si="21"/>
        <v>-0.12554818231255949</v>
      </c>
      <c r="AK33" s="16">
        <f t="shared" si="22"/>
        <v>9.267965707184711E-2</v>
      </c>
      <c r="AL33" s="16">
        <f t="shared" si="23"/>
        <v>-0.24286702035555163</v>
      </c>
      <c r="AM33" s="16">
        <f t="shared" si="24"/>
        <v>-0.22157070923801814</v>
      </c>
      <c r="AO33" s="16">
        <f t="shared" si="27"/>
        <v>0.13589820900419153</v>
      </c>
    </row>
    <row r="34" spans="2:41" x14ac:dyDescent="0.35">
      <c r="B34" s="38" t="s">
        <v>39</v>
      </c>
      <c r="C34" s="39"/>
      <c r="D34" s="39">
        <v>4.0710598918337197</v>
      </c>
      <c r="E34" s="38"/>
      <c r="F34" s="38"/>
      <c r="G34" s="38"/>
      <c r="H34" s="18">
        <v>24.327894073123002</v>
      </c>
      <c r="I34" s="19">
        <v>4.5722456308745798</v>
      </c>
      <c r="J34" s="19">
        <v>5.0187250343604202</v>
      </c>
      <c r="K34" s="19">
        <v>9.569573454882919</v>
      </c>
      <c r="L34" s="19">
        <v>5.16734995300504</v>
      </c>
      <c r="M34" s="18">
        <v>23.6372068025609</v>
      </c>
      <c r="N34" s="19">
        <v>5.9156978543416994</v>
      </c>
      <c r="O34" s="19">
        <v>5.0930295565350105</v>
      </c>
      <c r="P34" s="19">
        <v>6.9810182982150906</v>
      </c>
      <c r="Q34" s="19">
        <v>5.6474610934690794</v>
      </c>
      <c r="R34" s="18">
        <v>30.145329822765202</v>
      </c>
      <c r="S34" s="19">
        <v>5.4003272792440997</v>
      </c>
      <c r="T34" s="19">
        <v>6.0817431322008604</v>
      </c>
      <c r="U34" s="19">
        <v>9.085451777993871</v>
      </c>
      <c r="V34" s="19">
        <v>9.5778076333263709</v>
      </c>
      <c r="X34" s="38" t="s">
        <v>39</v>
      </c>
      <c r="Z34" s="41">
        <f t="shared" si="18"/>
        <v>-0.10961478877174702</v>
      </c>
      <c r="AD34" s="17">
        <f t="shared" si="25"/>
        <v>2.9220342163578827E-2</v>
      </c>
      <c r="AE34" s="16">
        <f t="shared" si="25"/>
        <v>-0.22709953357085699</v>
      </c>
      <c r="AF34" s="16">
        <f t="shared" si="19"/>
        <v>-1.4589454341424002E-2</v>
      </c>
      <c r="AG34" s="16">
        <f t="shared" si="20"/>
        <v>0.37079907917297272</v>
      </c>
      <c r="AH34" s="16">
        <f t="shared" si="20"/>
        <v>-8.5013625152594141E-2</v>
      </c>
      <c r="AI34" s="17">
        <f t="shared" si="26"/>
        <v>-0.21589158448316215</v>
      </c>
      <c r="AJ34" s="16">
        <f t="shared" si="21"/>
        <v>9.5433211442277122E-2</v>
      </c>
      <c r="AK34" s="16">
        <f t="shared" si="22"/>
        <v>-0.16257075548471156</v>
      </c>
      <c r="AL34" s="16">
        <f t="shared" si="23"/>
        <v>-0.2316267293252261</v>
      </c>
      <c r="AM34" s="16">
        <f t="shared" si="24"/>
        <v>-0.41035972848123314</v>
      </c>
      <c r="AO34" s="16">
        <f t="shared" si="27"/>
        <v>9.5124434783978043E-2</v>
      </c>
    </row>
    <row r="35" spans="2:41" x14ac:dyDescent="0.35">
      <c r="B35" s="38" t="s">
        <v>40</v>
      </c>
      <c r="C35" s="39"/>
      <c r="D35" s="39">
        <v>3.38543460090666</v>
      </c>
      <c r="E35" s="38"/>
      <c r="F35" s="38"/>
      <c r="G35" s="38"/>
      <c r="H35" s="18">
        <v>18.081438129775599</v>
      </c>
      <c r="I35" s="19">
        <v>4.3137390685378705</v>
      </c>
      <c r="J35" s="19">
        <v>3.7137243926776899</v>
      </c>
      <c r="K35" s="19">
        <v>5.17086584493254</v>
      </c>
      <c r="L35" s="19">
        <v>4.8831088236274498</v>
      </c>
      <c r="M35" s="18">
        <v>21.026585184099101</v>
      </c>
      <c r="N35" s="19">
        <v>5.3133243331453803</v>
      </c>
      <c r="O35" s="19">
        <v>5.0726041363172598</v>
      </c>
      <c r="P35" s="19">
        <v>5.6669622292270798</v>
      </c>
      <c r="Q35" s="19">
        <v>4.9736944854093394</v>
      </c>
      <c r="R35" s="18">
        <v>20.8672479431931</v>
      </c>
      <c r="S35" s="19">
        <v>5.1386743632068903</v>
      </c>
      <c r="T35" s="19">
        <v>4.2335177533720101</v>
      </c>
      <c r="U35" s="19">
        <v>5.5241715502039606</v>
      </c>
      <c r="V35" s="19">
        <v>5.9708842764102599</v>
      </c>
      <c r="X35" s="38" t="s">
        <v>40</v>
      </c>
      <c r="Z35" s="41">
        <f t="shared" si="18"/>
        <v>-0.21519717648240988</v>
      </c>
      <c r="AD35" s="17">
        <f t="shared" si="25"/>
        <v>-0.14006777746063614</v>
      </c>
      <c r="AE35" s="16">
        <f t="shared" si="25"/>
        <v>-0.18812803471678452</v>
      </c>
      <c r="AF35" s="16">
        <f t="shared" si="19"/>
        <v>-0.26788602207506862</v>
      </c>
      <c r="AG35" s="16">
        <f t="shared" si="20"/>
        <v>-8.7541854741142844E-2</v>
      </c>
      <c r="AH35" s="16">
        <f t="shared" si="20"/>
        <v>-1.8212952574314434E-2</v>
      </c>
      <c r="AI35" s="17">
        <f t="shared" si="26"/>
        <v>7.635757304449875E-3</v>
      </c>
      <c r="AJ35" s="16">
        <f t="shared" si="21"/>
        <v>3.3987358916725885E-2</v>
      </c>
      <c r="AK35" s="16">
        <f t="shared" si="22"/>
        <v>0.19820074742261684</v>
      </c>
      <c r="AL35" s="16">
        <f t="shared" si="23"/>
        <v>2.5848342638426391E-2</v>
      </c>
      <c r="AM35" s="16">
        <f t="shared" si="24"/>
        <v>-0.16700872849614801</v>
      </c>
      <c r="AO35" s="16">
        <f t="shared" si="27"/>
        <v>7.0700183789298127E-2</v>
      </c>
    </row>
    <row r="36" spans="2:41" x14ac:dyDescent="0.35">
      <c r="B36" s="38" t="s">
        <v>41</v>
      </c>
      <c r="C36" s="39"/>
      <c r="D36" s="39">
        <v>3.5355299335106798</v>
      </c>
      <c r="E36" s="38"/>
      <c r="F36" s="38"/>
      <c r="G36" s="38"/>
      <c r="H36" s="18">
        <v>20.482727803114901</v>
      </c>
      <c r="I36" s="19">
        <v>3.3273599792155801</v>
      </c>
      <c r="J36" s="19">
        <v>4.4505523743061204</v>
      </c>
      <c r="K36" s="19">
        <v>7.4183295214551199</v>
      </c>
      <c r="L36" s="19">
        <v>5.2864859281380703</v>
      </c>
      <c r="M36" s="18">
        <v>22.446929776742</v>
      </c>
      <c r="N36" s="19">
        <v>5.1522460180255694</v>
      </c>
      <c r="O36" s="19">
        <v>5.1071578307583305</v>
      </c>
      <c r="P36" s="19">
        <v>7.3094055579933492</v>
      </c>
      <c r="Q36" s="19">
        <v>4.8781203699648099</v>
      </c>
      <c r="R36" s="18">
        <v>23.758254445817702</v>
      </c>
      <c r="S36" s="19">
        <v>4.7515257167278504</v>
      </c>
      <c r="T36" s="19">
        <v>4.9303498229759297</v>
      </c>
      <c r="U36" s="19">
        <v>8.2025456312800298</v>
      </c>
      <c r="V36" s="19">
        <v>5.8738332748338893</v>
      </c>
      <c r="X36" s="38" t="s">
        <v>41</v>
      </c>
      <c r="Z36" s="41">
        <f t="shared" si="18"/>
        <v>6.2563099753389251E-2</v>
      </c>
      <c r="AD36" s="17">
        <f t="shared" si="25"/>
        <v>-8.7504259743453772E-2</v>
      </c>
      <c r="AE36" s="16">
        <f t="shared" si="25"/>
        <v>-0.354192333290272</v>
      </c>
      <c r="AF36" s="16">
        <f t="shared" si="19"/>
        <v>-0.12856572641983821</v>
      </c>
      <c r="AG36" s="16">
        <f t="shared" si="20"/>
        <v>1.4901890803234341E-2</v>
      </c>
      <c r="AH36" s="16">
        <f t="shared" si="20"/>
        <v>8.3713710856258894E-2</v>
      </c>
      <c r="AI36" s="17">
        <f t="shared" si="26"/>
        <v>-5.5194487123044644E-2</v>
      </c>
      <c r="AJ36" s="16">
        <f t="shared" si="21"/>
        <v>8.4335079969571458E-2</v>
      </c>
      <c r="AK36" s="16">
        <f t="shared" si="22"/>
        <v>3.586114862650458E-2</v>
      </c>
      <c r="AL36" s="16">
        <f t="shared" si="23"/>
        <v>-0.10888571834099059</v>
      </c>
      <c r="AM36" s="16">
        <f t="shared" si="24"/>
        <v>-0.16951671221843423</v>
      </c>
      <c r="AO36" s="16">
        <f t="shared" si="27"/>
        <v>8.0089460240536869E-2</v>
      </c>
    </row>
    <row r="37" spans="2:41" x14ac:dyDescent="0.35">
      <c r="B37" s="38" t="s">
        <v>42</v>
      </c>
      <c r="C37" s="39"/>
      <c r="D37" s="39">
        <v>4.39239485409085</v>
      </c>
      <c r="E37" s="38"/>
      <c r="F37" s="38"/>
      <c r="G37" s="38"/>
      <c r="H37" s="18">
        <v>27.658131691873699</v>
      </c>
      <c r="I37" s="19">
        <v>4.6342480986075598</v>
      </c>
      <c r="J37" s="19">
        <v>6.7462390225149802</v>
      </c>
      <c r="K37" s="19">
        <v>9.0862072523138888</v>
      </c>
      <c r="L37" s="19">
        <v>7.1914373184372797</v>
      </c>
      <c r="M37" s="18">
        <v>26.561749506218998</v>
      </c>
      <c r="N37" s="19">
        <v>5.1391836783263196</v>
      </c>
      <c r="O37" s="19">
        <v>6.7647318405811596</v>
      </c>
      <c r="P37" s="19">
        <v>8.9694325753622799</v>
      </c>
      <c r="Q37" s="19">
        <v>5.6884014119492399</v>
      </c>
      <c r="R37" s="18">
        <v>31.208142042842898</v>
      </c>
      <c r="S37" s="19">
        <v>6.14799105644469</v>
      </c>
      <c r="T37" s="19">
        <v>7.4071735803990295</v>
      </c>
      <c r="U37" s="19">
        <v>10.0898416734466</v>
      </c>
      <c r="V37" s="19">
        <v>7.5631357325526505</v>
      </c>
      <c r="X37" s="38" t="s">
        <v>42</v>
      </c>
      <c r="Z37" s="41">
        <f t="shared" si="18"/>
        <v>-5.2188238387448238E-2</v>
      </c>
      <c r="AD37" s="17">
        <f t="shared" si="25"/>
        <v>4.1276730864358235E-2</v>
      </c>
      <c r="AE37" s="16">
        <f t="shared" si="25"/>
        <v>-9.8252098256040976E-2</v>
      </c>
      <c r="AF37" s="16">
        <f t="shared" si="19"/>
        <v>-2.7337104414461022E-3</v>
      </c>
      <c r="AG37" s="16">
        <f t="shared" si="20"/>
        <v>1.3019182202492097E-2</v>
      </c>
      <c r="AH37" s="16">
        <f t="shared" si="20"/>
        <v>0.2642281719659787</v>
      </c>
      <c r="AI37" s="17">
        <f t="shared" si="26"/>
        <v>-0.14888398451421037</v>
      </c>
      <c r="AJ37" s="16">
        <f t="shared" si="21"/>
        <v>-0.16408732037124196</v>
      </c>
      <c r="AK37" s="16">
        <f t="shared" si="22"/>
        <v>-8.673237272553036E-2</v>
      </c>
      <c r="AL37" s="16">
        <f t="shared" si="23"/>
        <v>-0.11104327841267281</v>
      </c>
      <c r="AM37" s="16">
        <f t="shared" si="24"/>
        <v>-0.24787791557598626</v>
      </c>
      <c r="AO37" s="16">
        <f t="shared" si="27"/>
        <v>0.10814598815920345</v>
      </c>
    </row>
    <row r="38" spans="2:41" x14ac:dyDescent="0.35">
      <c r="B38" s="38" t="s">
        <v>43</v>
      </c>
      <c r="C38" s="39"/>
      <c r="D38" s="39">
        <v>7.8547405183048902</v>
      </c>
      <c r="E38" s="38"/>
      <c r="F38" s="38"/>
      <c r="G38" s="38"/>
      <c r="H38" s="18">
        <v>49.0897155044618</v>
      </c>
      <c r="I38" s="19">
        <v>8.4923569393441483</v>
      </c>
      <c r="J38" s="19">
        <v>12.487884504244299</v>
      </c>
      <c r="K38" s="19">
        <v>19.202501934433503</v>
      </c>
      <c r="L38" s="19">
        <v>8.9069721264397703</v>
      </c>
      <c r="M38" s="18">
        <v>56.742833215375398</v>
      </c>
      <c r="N38" s="19">
        <v>11.639077922238899</v>
      </c>
      <c r="O38" s="19">
        <v>13.962988788331199</v>
      </c>
      <c r="P38" s="19">
        <v>20.459285378735299</v>
      </c>
      <c r="Q38" s="19">
        <v>10.681481126070102</v>
      </c>
      <c r="R38" s="18">
        <v>63.604796688198604</v>
      </c>
      <c r="S38" s="19">
        <v>12.1114358674442</v>
      </c>
      <c r="T38" s="19">
        <v>15.2277177415799</v>
      </c>
      <c r="U38" s="19">
        <v>23.812883576036501</v>
      </c>
      <c r="V38" s="19">
        <v>12.452759503138001</v>
      </c>
      <c r="X38" s="38" t="s">
        <v>43</v>
      </c>
      <c r="Z38" s="41">
        <f t="shared" si="18"/>
        <v>-7.5081208384594866E-2</v>
      </c>
      <c r="AD38" s="17">
        <f t="shared" si="25"/>
        <v>-0.13487373254460377</v>
      </c>
      <c r="AE38" s="16">
        <f t="shared" si="25"/>
        <v>-0.27035827098315757</v>
      </c>
      <c r="AF38" s="16">
        <f t="shared" si="19"/>
        <v>-0.10564387800122255</v>
      </c>
      <c r="AG38" s="16">
        <f t="shared" si="20"/>
        <v>-6.1428511359837401E-2</v>
      </c>
      <c r="AH38" s="16">
        <f t="shared" si="20"/>
        <v>-0.1661294888495678</v>
      </c>
      <c r="AI38" s="17">
        <f t="shared" si="26"/>
        <v>-0.10788437083545288</v>
      </c>
      <c r="AJ38" s="16">
        <f t="shared" si="21"/>
        <v>-3.9000986371484636E-2</v>
      </c>
      <c r="AK38" s="16">
        <f t="shared" si="22"/>
        <v>-8.3054399530620882E-2</v>
      </c>
      <c r="AL38" s="16">
        <f t="shared" si="23"/>
        <v>-0.14083125156148713</v>
      </c>
      <c r="AM38" s="16">
        <f t="shared" si="24"/>
        <v>-0.14223982857948481</v>
      </c>
      <c r="AO38" s="16">
        <f t="shared" si="27"/>
        <v>0.19194556779278044</v>
      </c>
    </row>
    <row r="39" spans="2:41" x14ac:dyDescent="0.35">
      <c r="B39" s="38" t="s">
        <v>44</v>
      </c>
      <c r="C39" s="39"/>
      <c r="D39" s="39">
        <v>7.4057272810183301</v>
      </c>
      <c r="E39" s="38"/>
      <c r="F39" s="38"/>
      <c r="G39" s="38"/>
      <c r="H39" s="18">
        <v>34.464448893923397</v>
      </c>
      <c r="I39" s="19">
        <v>7.2513913152329597</v>
      </c>
      <c r="J39" s="19">
        <v>8.4818363093139304</v>
      </c>
      <c r="K39" s="19">
        <v>12.0452252256138</v>
      </c>
      <c r="L39" s="19">
        <v>6.6859960437627697</v>
      </c>
      <c r="M39" s="18">
        <v>41.2374360377814</v>
      </c>
      <c r="N39" s="19">
        <v>9.4708578956151399</v>
      </c>
      <c r="O39" s="19">
        <v>9.4344435732289611</v>
      </c>
      <c r="P39" s="19">
        <v>13.401289936836099</v>
      </c>
      <c r="Q39" s="19">
        <v>8.9308446321012891</v>
      </c>
      <c r="R39" s="18">
        <v>44.626158554126498</v>
      </c>
      <c r="S39" s="19">
        <v>8.9594922429412893</v>
      </c>
      <c r="T39" s="19">
        <v>9.1620199182259299</v>
      </c>
      <c r="U39" s="19">
        <v>14.896441904244101</v>
      </c>
      <c r="V39" s="19">
        <v>11.6082044887152</v>
      </c>
      <c r="X39" s="38" t="s">
        <v>44</v>
      </c>
      <c r="Z39" s="41">
        <f t="shared" si="18"/>
        <v>2.1283634971009935E-2</v>
      </c>
      <c r="AD39" s="17">
        <f t="shared" si="25"/>
        <v>-0.16424365320997769</v>
      </c>
      <c r="AE39" s="16">
        <f t="shared" si="25"/>
        <v>-0.23434694141169188</v>
      </c>
      <c r="AF39" s="16">
        <f t="shared" si="19"/>
        <v>-0.10097121854839808</v>
      </c>
      <c r="AG39" s="16">
        <f t="shared" si="20"/>
        <v>-0.10118911818293597</v>
      </c>
      <c r="AH39" s="16">
        <f t="shared" si="20"/>
        <v>-0.25135904618355698</v>
      </c>
      <c r="AI39" s="17">
        <f t="shared" si="26"/>
        <v>-7.5935788025199624E-2</v>
      </c>
      <c r="AJ39" s="16">
        <f t="shared" si="21"/>
        <v>5.7075293867989929E-2</v>
      </c>
      <c r="AK39" s="16">
        <f t="shared" si="22"/>
        <v>2.9734016890871517E-2</v>
      </c>
      <c r="AL39" s="16">
        <f t="shared" si="23"/>
        <v>-0.10036973775476032</v>
      </c>
      <c r="AM39" s="16">
        <f t="shared" si="24"/>
        <v>-0.23064375366721701</v>
      </c>
      <c r="AO39" s="16">
        <f t="shared" si="27"/>
        <v>0.13475935119257557</v>
      </c>
    </row>
    <row r="40" spans="2:41" x14ac:dyDescent="0.35">
      <c r="B40" s="8"/>
      <c r="C40" s="8"/>
      <c r="D40" s="8"/>
      <c r="E40" s="8"/>
      <c r="F40" s="8"/>
      <c r="G40" s="8"/>
      <c r="Y40" s="8"/>
      <c r="Z40" s="8"/>
      <c r="AA40" s="8"/>
      <c r="AB40" s="8"/>
      <c r="AC40" s="8"/>
    </row>
    <row r="41" spans="2:41" ht="29" x14ac:dyDescent="0.35">
      <c r="B41" s="33" t="s">
        <v>46</v>
      </c>
      <c r="C41" s="31" t="s">
        <v>12</v>
      </c>
      <c r="D41" s="32" t="s">
        <v>13</v>
      </c>
      <c r="E41" s="32" t="s">
        <v>14</v>
      </c>
      <c r="F41" s="32" t="s">
        <v>15</v>
      </c>
      <c r="G41" s="32" t="s">
        <v>16</v>
      </c>
      <c r="H41" s="52" t="s">
        <v>17</v>
      </c>
      <c r="I41" s="53" t="s">
        <v>18</v>
      </c>
      <c r="J41" s="53" t="s">
        <v>19</v>
      </c>
      <c r="K41" s="53" t="s">
        <v>20</v>
      </c>
      <c r="L41" s="53" t="s">
        <v>21</v>
      </c>
      <c r="M41" s="4" t="s">
        <v>22</v>
      </c>
      <c r="N41" s="5" t="s">
        <v>23</v>
      </c>
      <c r="O41" s="5" t="s">
        <v>24</v>
      </c>
      <c r="P41" s="5" t="s">
        <v>25</v>
      </c>
      <c r="Q41" s="5" t="s">
        <v>26</v>
      </c>
      <c r="R41" s="6" t="s">
        <v>27</v>
      </c>
      <c r="S41" s="7" t="s">
        <v>28</v>
      </c>
      <c r="T41" s="7" t="s">
        <v>29</v>
      </c>
      <c r="U41" s="7" t="s">
        <v>30</v>
      </c>
      <c r="V41" s="7" t="s">
        <v>31</v>
      </c>
    </row>
    <row r="42" spans="2:41" x14ac:dyDescent="0.35">
      <c r="B42" s="34" t="s">
        <v>34</v>
      </c>
      <c r="C42" s="34"/>
      <c r="D42" s="34">
        <v>1351</v>
      </c>
      <c r="E42" s="34"/>
      <c r="F42" s="34"/>
      <c r="G42" s="34"/>
      <c r="H42" s="13">
        <v>6690</v>
      </c>
      <c r="I42" s="13">
        <v>1295</v>
      </c>
      <c r="J42" s="13">
        <v>1703</v>
      </c>
      <c r="K42" s="13">
        <v>2195</v>
      </c>
      <c r="L42" s="13">
        <v>1497</v>
      </c>
      <c r="M42" s="13">
        <v>7279</v>
      </c>
      <c r="N42" s="13">
        <v>1485</v>
      </c>
      <c r="O42" s="13">
        <v>1984</v>
      </c>
      <c r="P42" s="13">
        <v>1976</v>
      </c>
      <c r="Q42" s="13">
        <v>1834</v>
      </c>
      <c r="R42" s="13">
        <v>8040</v>
      </c>
      <c r="S42" s="13">
        <v>2169</v>
      </c>
      <c r="T42" s="13">
        <v>1984</v>
      </c>
      <c r="U42" s="13">
        <v>2027.0000000000002</v>
      </c>
      <c r="V42" s="13">
        <v>1860</v>
      </c>
    </row>
    <row r="43" spans="2:41" x14ac:dyDescent="0.35">
      <c r="B43" s="38" t="s">
        <v>35</v>
      </c>
      <c r="C43" s="38"/>
      <c r="D43" s="38">
        <v>288</v>
      </c>
      <c r="E43" s="38"/>
      <c r="F43" s="38"/>
      <c r="G43" s="38"/>
      <c r="H43" s="13">
        <v>1238</v>
      </c>
      <c r="I43" s="14">
        <v>224</v>
      </c>
      <c r="J43" s="14">
        <v>309</v>
      </c>
      <c r="K43" s="14">
        <v>390</v>
      </c>
      <c r="L43" s="14">
        <v>315</v>
      </c>
      <c r="M43" s="13">
        <v>1194</v>
      </c>
      <c r="N43" s="14">
        <v>241</v>
      </c>
      <c r="O43" s="14">
        <v>314</v>
      </c>
      <c r="P43" s="14">
        <v>310</v>
      </c>
      <c r="Q43" s="14">
        <v>329</v>
      </c>
      <c r="R43" s="13">
        <v>1278</v>
      </c>
      <c r="S43" s="14">
        <v>351</v>
      </c>
      <c r="T43" s="14">
        <v>310</v>
      </c>
      <c r="U43" s="14">
        <v>286</v>
      </c>
      <c r="V43" s="14">
        <v>331</v>
      </c>
    </row>
    <row r="44" spans="2:41" x14ac:dyDescent="0.35">
      <c r="B44" s="38" t="s">
        <v>36</v>
      </c>
      <c r="C44" s="38"/>
      <c r="D44" s="38">
        <v>1086</v>
      </c>
      <c r="E44" s="38"/>
      <c r="F44" s="38"/>
      <c r="G44" s="38"/>
      <c r="H44" s="13">
        <v>5553</v>
      </c>
      <c r="I44" s="14">
        <v>1090</v>
      </c>
      <c r="J44" s="14">
        <v>1418</v>
      </c>
      <c r="K44" s="14">
        <v>1837</v>
      </c>
      <c r="L44" s="14">
        <v>1208</v>
      </c>
      <c r="M44" s="13">
        <v>6151</v>
      </c>
      <c r="N44" s="14">
        <v>1259</v>
      </c>
      <c r="O44" s="14">
        <v>1692</v>
      </c>
      <c r="P44" s="14">
        <v>1684</v>
      </c>
      <c r="Q44" s="14">
        <v>1516</v>
      </c>
      <c r="R44" s="13">
        <v>6885</v>
      </c>
      <c r="S44" s="14">
        <v>1855</v>
      </c>
      <c r="T44" s="14">
        <v>1699</v>
      </c>
      <c r="U44" s="14">
        <v>1769</v>
      </c>
      <c r="V44" s="14">
        <v>1562</v>
      </c>
    </row>
    <row r="45" spans="2:41" x14ac:dyDescent="0.35">
      <c r="B45" s="38" t="s">
        <v>37</v>
      </c>
      <c r="C45" s="38"/>
      <c r="D45" s="23">
        <v>54</v>
      </c>
      <c r="E45" s="38"/>
      <c r="F45" s="38"/>
      <c r="G45" s="38"/>
      <c r="H45" s="13">
        <v>230</v>
      </c>
      <c r="I45" s="23">
        <v>56</v>
      </c>
      <c r="J45" s="23">
        <v>55</v>
      </c>
      <c r="K45" s="23">
        <v>76</v>
      </c>
      <c r="L45" s="23">
        <v>43</v>
      </c>
      <c r="M45" s="13">
        <v>293</v>
      </c>
      <c r="N45" s="23">
        <v>73</v>
      </c>
      <c r="O45" s="23">
        <v>74</v>
      </c>
      <c r="P45" s="23">
        <v>82</v>
      </c>
      <c r="Q45" s="23">
        <v>64</v>
      </c>
      <c r="R45" s="13">
        <v>319</v>
      </c>
      <c r="S45" s="23">
        <v>87</v>
      </c>
      <c r="T45" s="23">
        <v>82</v>
      </c>
      <c r="U45" s="23">
        <v>85</v>
      </c>
      <c r="V45" s="23">
        <v>65</v>
      </c>
      <c r="W45" s="3" t="s">
        <v>47</v>
      </c>
    </row>
    <row r="46" spans="2:41" x14ac:dyDescent="0.35">
      <c r="B46" s="38" t="s">
        <v>38</v>
      </c>
      <c r="C46" s="38"/>
      <c r="D46" s="38">
        <v>237</v>
      </c>
      <c r="E46" s="38"/>
      <c r="F46" s="38"/>
      <c r="G46" s="38"/>
      <c r="H46" s="13">
        <v>1153</v>
      </c>
      <c r="I46" s="14">
        <v>208</v>
      </c>
      <c r="J46" s="14">
        <v>284</v>
      </c>
      <c r="K46" s="14">
        <v>379</v>
      </c>
      <c r="L46" s="14">
        <v>282</v>
      </c>
      <c r="M46" s="13">
        <v>1176</v>
      </c>
      <c r="N46" s="14">
        <v>232</v>
      </c>
      <c r="O46" s="14">
        <v>324</v>
      </c>
      <c r="P46" s="14">
        <v>310</v>
      </c>
      <c r="Q46" s="14">
        <v>310</v>
      </c>
      <c r="R46" s="13">
        <v>1324</v>
      </c>
      <c r="S46" s="14">
        <v>361</v>
      </c>
      <c r="T46" s="14">
        <v>330</v>
      </c>
      <c r="U46" s="14">
        <v>336</v>
      </c>
      <c r="V46" s="14">
        <v>297</v>
      </c>
    </row>
    <row r="47" spans="2:41" x14ac:dyDescent="0.35">
      <c r="B47" s="38" t="s">
        <v>39</v>
      </c>
      <c r="C47" s="38"/>
      <c r="D47" s="38">
        <v>139</v>
      </c>
      <c r="E47" s="38"/>
      <c r="F47" s="38"/>
      <c r="G47" s="38"/>
      <c r="H47" s="13">
        <v>682</v>
      </c>
      <c r="I47" s="14">
        <v>131</v>
      </c>
      <c r="J47" s="14">
        <v>158</v>
      </c>
      <c r="K47" s="14">
        <v>231</v>
      </c>
      <c r="L47" s="14">
        <v>162</v>
      </c>
      <c r="M47" s="13">
        <v>715</v>
      </c>
      <c r="N47" s="14">
        <v>142</v>
      </c>
      <c r="O47" s="14">
        <v>200</v>
      </c>
      <c r="P47" s="14">
        <v>197</v>
      </c>
      <c r="Q47" s="14">
        <v>176</v>
      </c>
      <c r="R47" s="13">
        <v>841</v>
      </c>
      <c r="S47" s="14">
        <v>218</v>
      </c>
      <c r="T47" s="14">
        <v>200</v>
      </c>
      <c r="U47" s="14">
        <v>228</v>
      </c>
      <c r="V47" s="14">
        <v>195</v>
      </c>
    </row>
    <row r="48" spans="2:41" x14ac:dyDescent="0.35">
      <c r="B48" s="38" t="s">
        <v>40</v>
      </c>
      <c r="C48" s="38"/>
      <c r="D48" s="38">
        <v>134</v>
      </c>
      <c r="E48" s="38"/>
      <c r="F48" s="38"/>
      <c r="G48" s="38"/>
      <c r="H48" s="13">
        <v>599</v>
      </c>
      <c r="I48" s="14">
        <v>134</v>
      </c>
      <c r="J48" s="14">
        <v>135</v>
      </c>
      <c r="K48" s="14">
        <v>189</v>
      </c>
      <c r="L48" s="14">
        <v>141</v>
      </c>
      <c r="M48" s="13">
        <v>696</v>
      </c>
      <c r="N48" s="14">
        <v>155</v>
      </c>
      <c r="O48" s="14">
        <v>195</v>
      </c>
      <c r="P48" s="14">
        <v>170</v>
      </c>
      <c r="Q48" s="14">
        <v>176</v>
      </c>
      <c r="R48" s="13">
        <v>760</v>
      </c>
      <c r="S48" s="14">
        <v>220</v>
      </c>
      <c r="T48" s="14">
        <v>185</v>
      </c>
      <c r="U48" s="14">
        <v>177</v>
      </c>
      <c r="V48" s="14">
        <v>178</v>
      </c>
    </row>
    <row r="49" spans="2:22" x14ac:dyDescent="0.35">
      <c r="B49" s="38" t="s">
        <v>41</v>
      </c>
      <c r="C49" s="38"/>
      <c r="D49" s="38">
        <v>105</v>
      </c>
      <c r="E49" s="38"/>
      <c r="F49" s="38"/>
      <c r="G49" s="38"/>
      <c r="H49" s="13">
        <v>546</v>
      </c>
      <c r="I49" s="14">
        <v>101</v>
      </c>
      <c r="J49" s="14">
        <v>150</v>
      </c>
      <c r="K49" s="14">
        <v>171</v>
      </c>
      <c r="L49" s="14">
        <v>124</v>
      </c>
      <c r="M49" s="13">
        <v>597</v>
      </c>
      <c r="N49" s="14">
        <v>129</v>
      </c>
      <c r="O49" s="14">
        <v>166</v>
      </c>
      <c r="P49" s="14">
        <v>162</v>
      </c>
      <c r="Q49" s="14">
        <v>140</v>
      </c>
      <c r="R49" s="13">
        <v>661</v>
      </c>
      <c r="S49" s="14">
        <v>192</v>
      </c>
      <c r="T49" s="14">
        <v>149</v>
      </c>
      <c r="U49" s="14">
        <v>166</v>
      </c>
      <c r="V49" s="14">
        <v>154</v>
      </c>
    </row>
    <row r="50" spans="2:22" x14ac:dyDescent="0.35">
      <c r="B50" s="38" t="s">
        <v>42</v>
      </c>
      <c r="C50" s="38"/>
      <c r="D50" s="38">
        <v>118</v>
      </c>
      <c r="E50" s="38"/>
      <c r="F50" s="38"/>
      <c r="G50" s="38"/>
      <c r="H50" s="13">
        <v>654</v>
      </c>
      <c r="I50" s="14">
        <v>122</v>
      </c>
      <c r="J50" s="14">
        <v>168</v>
      </c>
      <c r="K50" s="14">
        <v>220</v>
      </c>
      <c r="L50" s="14">
        <v>144</v>
      </c>
      <c r="M50" s="13">
        <v>689</v>
      </c>
      <c r="N50" s="14">
        <v>126</v>
      </c>
      <c r="O50" s="14">
        <v>197</v>
      </c>
      <c r="P50" s="14">
        <v>197</v>
      </c>
      <c r="Q50" s="14">
        <v>169</v>
      </c>
      <c r="R50" s="13">
        <v>788</v>
      </c>
      <c r="S50" s="14">
        <v>212</v>
      </c>
      <c r="T50" s="14">
        <v>201</v>
      </c>
      <c r="U50" s="14">
        <v>199</v>
      </c>
      <c r="V50" s="14">
        <v>176</v>
      </c>
    </row>
    <row r="51" spans="2:22" x14ac:dyDescent="0.35">
      <c r="B51" s="38" t="s">
        <v>43</v>
      </c>
      <c r="C51" s="38"/>
      <c r="D51" s="38">
        <v>186</v>
      </c>
      <c r="E51" s="38"/>
      <c r="F51" s="38"/>
      <c r="G51" s="38"/>
      <c r="H51" s="13">
        <v>1098</v>
      </c>
      <c r="I51" s="14">
        <v>219</v>
      </c>
      <c r="J51" s="14">
        <v>293</v>
      </c>
      <c r="K51" s="14">
        <v>378</v>
      </c>
      <c r="L51" s="14">
        <v>208</v>
      </c>
      <c r="M51" s="13">
        <v>1301</v>
      </c>
      <c r="N51" s="14">
        <v>250.99999999999997</v>
      </c>
      <c r="O51" s="14">
        <v>370</v>
      </c>
      <c r="P51" s="14">
        <v>379</v>
      </c>
      <c r="Q51" s="14">
        <v>301</v>
      </c>
      <c r="R51" s="13">
        <v>1430</v>
      </c>
      <c r="S51" s="14">
        <v>378</v>
      </c>
      <c r="T51" s="14">
        <v>381</v>
      </c>
      <c r="U51" s="14">
        <v>388</v>
      </c>
      <c r="V51" s="14">
        <v>283</v>
      </c>
    </row>
    <row r="52" spans="2:22" x14ac:dyDescent="0.35">
      <c r="B52" s="38" t="s">
        <v>44</v>
      </c>
      <c r="C52" s="38"/>
      <c r="D52" s="38">
        <v>183</v>
      </c>
      <c r="E52" s="38"/>
      <c r="F52" s="38"/>
      <c r="G52" s="38"/>
      <c r="H52" s="13">
        <v>990</v>
      </c>
      <c r="I52" s="14">
        <v>208</v>
      </c>
      <c r="J52" s="14">
        <v>268</v>
      </c>
      <c r="K52" s="14">
        <v>324</v>
      </c>
      <c r="L52" s="14">
        <v>190</v>
      </c>
      <c r="M52" s="13">
        <v>1097</v>
      </c>
      <c r="N52" s="14">
        <v>237</v>
      </c>
      <c r="O52" s="14">
        <v>292</v>
      </c>
      <c r="P52" s="14">
        <v>308</v>
      </c>
      <c r="Q52" s="14">
        <v>260</v>
      </c>
      <c r="R52" s="13">
        <v>1192</v>
      </c>
      <c r="S52" s="14">
        <v>317</v>
      </c>
      <c r="T52" s="14">
        <v>294</v>
      </c>
      <c r="U52" s="14">
        <v>294</v>
      </c>
      <c r="V52" s="14">
        <v>287</v>
      </c>
    </row>
    <row r="53" spans="2:22" x14ac:dyDescent="0.35">
      <c r="B53" s="8"/>
      <c r="C53" s="8"/>
      <c r="D53" s="8"/>
      <c r="E53" s="8"/>
      <c r="F53" s="8"/>
      <c r="G53" s="8"/>
    </row>
  </sheetData>
  <conditionalFormatting sqref="H42:V44 H46:V52 H45 M45 R45">
    <cfRule type="cellIs" dxfId="0" priority="1" operator="lessThan">
      <formula>100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4BC9-A1F3-4A36-AD57-DCB7D310D496}">
  <dimension ref="A1:U13"/>
  <sheetViews>
    <sheetView zoomScale="85" zoomScaleNormal="85" workbookViewId="0">
      <selection activeCell="D19" sqref="D19"/>
    </sheetView>
  </sheetViews>
  <sheetFormatPr defaultRowHeight="14.5" x14ac:dyDescent="0.35"/>
  <cols>
    <col min="1" max="1" width="21.81640625" style="51" customWidth="1"/>
    <col min="2" max="21" width="8.7265625" style="51" customWidth="1"/>
    <col min="22" max="16384" width="8.7265625" style="51"/>
  </cols>
  <sheetData>
    <row r="1" spans="1:21" ht="43.5" x14ac:dyDescent="0.35">
      <c r="A1" s="50" t="s">
        <v>50</v>
      </c>
      <c r="B1" s="31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22" t="s">
        <v>17</v>
      </c>
      <c r="H1" s="26" t="s">
        <v>18</v>
      </c>
      <c r="I1" s="26" t="s">
        <v>19</v>
      </c>
      <c r="J1" s="26" t="s">
        <v>20</v>
      </c>
      <c r="K1" s="26" t="s">
        <v>21</v>
      </c>
      <c r="L1" s="4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6" t="s">
        <v>27</v>
      </c>
      <c r="R1" s="7" t="s">
        <v>28</v>
      </c>
      <c r="S1" s="7" t="s">
        <v>29</v>
      </c>
      <c r="T1" s="7" t="s">
        <v>30</v>
      </c>
      <c r="U1" s="7" t="s">
        <v>31</v>
      </c>
    </row>
    <row r="2" spans="1:21" x14ac:dyDescent="0.35">
      <c r="A2" s="34" t="s">
        <v>34</v>
      </c>
      <c r="B2" s="24"/>
      <c r="C2" s="25">
        <f>('day visits'!D16+'overnight trips'!D16)/1000</f>
        <v>15.85737956787294</v>
      </c>
      <c r="D2" s="24"/>
      <c r="E2" s="24"/>
      <c r="F2" s="24"/>
      <c r="G2" s="24">
        <f>('day visits'!H16+'overnight trips'!H16)/1000</f>
        <v>75.740856093855498</v>
      </c>
      <c r="H2" s="25">
        <f>('day visits'!I16+'overnight trips'!I16)/1000</f>
        <v>14.81391511548671</v>
      </c>
      <c r="I2" s="25">
        <f>('day visits'!J16+'overnight trips'!J16)/1000</f>
        <v>18.151850572294112</v>
      </c>
      <c r="J2" s="25">
        <f>('day visits'!K16+'overnight trips'!K16)/1000</f>
        <v>22.640029183133098</v>
      </c>
      <c r="K2" s="25">
        <f>('day visits'!L16+'overnight trips'!L16)/1000</f>
        <v>20.135061222941378</v>
      </c>
      <c r="L2" s="24">
        <f>('day visits'!M16+'overnight trips'!M16)/1000</f>
        <v>71.6242549128619</v>
      </c>
      <c r="M2" s="25">
        <f>('day visits'!N16+'overnight trips'!N16)/1000</f>
        <v>14.994198494280971</v>
      </c>
      <c r="N2" s="25">
        <f>('day visits'!O16+'overnight trips'!O16)/1000</f>
        <v>16.60821310354428</v>
      </c>
      <c r="O2" s="25">
        <f>('day visits'!P16+'overnight trips'!P16)/1000</f>
        <v>20.155044455215595</v>
      </c>
      <c r="P2" s="25">
        <f>('day visits'!Q16+'overnight trips'!Q16)/1000</f>
        <v>19.866798859821039</v>
      </c>
      <c r="Q2" s="24">
        <f>('day visits'!R16+'overnight trips'!R16)/1000</f>
        <v>66.288308799980911</v>
      </c>
      <c r="R2" s="25">
        <f>('day visits'!S16+'overnight trips'!S16)/1000</f>
        <v>12.481621799695601</v>
      </c>
      <c r="S2" s="25">
        <f>('day visits'!T16+'overnight trips'!T16)/1000</f>
        <v>15.612070130200182</v>
      </c>
      <c r="T2" s="25">
        <f>('day visits'!U16+'overnight trips'!U16)/1000</f>
        <v>19.551932784469003</v>
      </c>
      <c r="U2" s="25">
        <f>('day visits'!V16+'overnight trips'!V16)/1000</f>
        <v>18.642684085616079</v>
      </c>
    </row>
    <row r="3" spans="1:21" x14ac:dyDescent="0.35">
      <c r="A3" s="48" t="s">
        <v>35</v>
      </c>
      <c r="B3" s="24"/>
      <c r="C3" s="25">
        <f>('day visits'!D17+'overnight trips'!D17)/1000</f>
        <v>4.0496707551584405</v>
      </c>
      <c r="D3" s="24"/>
      <c r="E3" s="24"/>
      <c r="F3" s="24"/>
      <c r="G3" s="24">
        <f>('day visits'!H17+'overnight trips'!H17)/1000</f>
        <v>17.48456551257733</v>
      </c>
      <c r="H3" s="25">
        <f>('day visits'!I17+'overnight trips'!I17)/1000</f>
        <v>3.3586784893973611</v>
      </c>
      <c r="I3" s="25">
        <f>('day visits'!J17+'overnight trips'!J17)/1000</f>
        <v>4.13481969256594</v>
      </c>
      <c r="J3" s="25">
        <f>('day visits'!K17+'overnight trips'!K17)/1000</f>
        <v>4.9083458814273202</v>
      </c>
      <c r="K3" s="25">
        <f>('day visits'!L17+'overnight trips'!L17)/1000</f>
        <v>5.0827214491866801</v>
      </c>
      <c r="L3" s="24">
        <f>('day visits'!M17+'overnight trips'!M17)/1000</f>
        <v>15.66867862640372</v>
      </c>
      <c r="M3" s="25">
        <f>('day visits'!N17+'overnight trips'!N17)/1000</f>
        <v>3.65071578032572</v>
      </c>
      <c r="N3" s="25">
        <f>('day visits'!O17+'overnight trips'!O17)/1000</f>
        <v>3.5820738318942547</v>
      </c>
      <c r="O3" s="25">
        <f>('day visits'!P17+'overnight trips'!P17)/1000</f>
        <v>4.0075270533058696</v>
      </c>
      <c r="P3" s="25">
        <f>('day visits'!Q17+'overnight trips'!Q17)/1000</f>
        <v>4.4283619608778499</v>
      </c>
      <c r="Q3" s="24">
        <f>('day visits'!R17+'overnight trips'!R17)/1000</f>
        <v>12.817188374687488</v>
      </c>
      <c r="R3" s="25">
        <f>('day visits'!S17+'overnight trips'!S17)/1000</f>
        <v>2.8152520825981502</v>
      </c>
      <c r="S3" s="25">
        <f>('day visits'!T17+'overnight trips'!T17)/1000</f>
        <v>3.0381086206329493</v>
      </c>
      <c r="T3" s="25">
        <f>('day visits'!U17+'overnight trips'!U17)/1000</f>
        <v>3.2496731641310799</v>
      </c>
      <c r="U3" s="25">
        <f>('day visits'!V17+'overnight trips'!V17)/1000</f>
        <v>3.7141545073253202</v>
      </c>
    </row>
    <row r="4" spans="1:21" x14ac:dyDescent="0.35">
      <c r="A4" s="48" t="s">
        <v>36</v>
      </c>
      <c r="B4" s="24"/>
      <c r="C4" s="25">
        <f>('day visits'!D18+'overnight trips'!D18)/1000</f>
        <v>11.782882621437111</v>
      </c>
      <c r="D4" s="24"/>
      <c r="E4" s="24"/>
      <c r="F4" s="24"/>
      <c r="G4" s="24">
        <f>('day visits'!H18+'overnight trips'!H18)/1000</f>
        <v>57.654869402865401</v>
      </c>
      <c r="H4" s="25">
        <f>('day visits'!I18+'overnight trips'!I18)/1000</f>
        <v>11.37082191513551</v>
      </c>
      <c r="I4" s="25">
        <f>('day visits'!J18+'overnight trips'!J18)/1000</f>
        <v>13.91193329576603</v>
      </c>
      <c r="J4" s="25">
        <f>('day visits'!K18+'overnight trips'!K18)/1000</f>
        <v>17.568807553963733</v>
      </c>
      <c r="K4" s="25">
        <f>('day visits'!L18+'overnight trips'!L18)/1000</f>
        <v>14.803306638000109</v>
      </c>
      <c r="L4" s="24">
        <f>('day visits'!M18+'overnight trips'!M18)/1000</f>
        <v>55.488691211021013</v>
      </c>
      <c r="M4" s="25">
        <f>('day visits'!N18+'overnight trips'!N18)/1000</f>
        <v>11.254385682745419</v>
      </c>
      <c r="N4" s="25">
        <f>('day visits'!O18+'overnight trips'!O18)/1000</f>
        <v>12.925812690787348</v>
      </c>
      <c r="O4" s="25">
        <f>('day visits'!P18+'overnight trips'!P18)/1000</f>
        <v>16.017020909993189</v>
      </c>
      <c r="P4" s="25">
        <f>('day visits'!Q18+'overnight trips'!Q18)/1000</f>
        <v>15.291471927495259</v>
      </c>
      <c r="Q4" s="24">
        <f>('day visits'!R18+'overnight trips'!R18)/1000</f>
        <v>53.149945040530504</v>
      </c>
      <c r="R4" s="25">
        <f>('day visits'!S18+'overnight trips'!S18)/1000</f>
        <v>9.6292314379580404</v>
      </c>
      <c r="S4" s="25">
        <f>('day visits'!T18+'overnight trips'!T18)/1000</f>
        <v>12.517017377819501</v>
      </c>
      <c r="T4" s="25">
        <f>('day visits'!U18+'overnight trips'!U18)/1000</f>
        <v>16.123261516755651</v>
      </c>
      <c r="U4" s="25">
        <f>('day visits'!V18+'overnight trips'!V18)/1000</f>
        <v>14.880434707997168</v>
      </c>
    </row>
    <row r="5" spans="1:21" x14ac:dyDescent="0.35">
      <c r="A5" s="38" t="s">
        <v>37</v>
      </c>
      <c r="B5" s="24"/>
      <c r="C5" s="25">
        <f>('day visits'!D19+'overnight trips'!D19)/1000</f>
        <v>0.43608270086626499</v>
      </c>
      <c r="D5" s="24"/>
      <c r="E5" s="24"/>
      <c r="F5" s="24"/>
      <c r="G5" s="24">
        <f>('day visits'!H19+'overnight trips'!H19)/1000</f>
        <v>2.5168980985128941</v>
      </c>
      <c r="H5" s="25">
        <f>('day visits'!I19+'overnight trips'!I19)/1000</f>
        <v>0.37630311805307703</v>
      </c>
      <c r="I5" s="25">
        <f>('day visits'!J19+'overnight trips'!J19)/1000</f>
        <v>0.65448765768170003</v>
      </c>
      <c r="J5" s="25">
        <f>('day visits'!K19+'overnight trips'!K19)/1000</f>
        <v>0.99742098969637594</v>
      </c>
      <c r="K5" s="25">
        <f>('day visits'!L19+'overnight trips'!L19)/1000</f>
        <v>0.48868633308174297</v>
      </c>
      <c r="L5" s="24">
        <f>('day visits'!M19+'overnight trips'!M19)/1000</f>
        <v>2.428917067972177</v>
      </c>
      <c r="M5" s="25">
        <f>('day visits'!N19+'overnight trips'!N19)/1000</f>
        <v>0.44041332573851</v>
      </c>
      <c r="N5" s="25">
        <f>('day visits'!O19+'overnight trips'!O19)/1000</f>
        <v>0.68653645042203892</v>
      </c>
      <c r="O5" s="25">
        <f>('day visits'!P19+'overnight trips'!P19)/1000</f>
        <v>0.70207715712214003</v>
      </c>
      <c r="P5" s="25">
        <f>('day visits'!Q19+'overnight trips'!Q19)/1000</f>
        <v>0.59989013468948604</v>
      </c>
      <c r="Q5" s="24">
        <f>('day visits'!R19+'overnight trips'!R19)/1000</f>
        <v>2.3275108926056749</v>
      </c>
      <c r="R5" s="25">
        <f>('day visits'!S19+'overnight trips'!S19)/1000</f>
        <v>0.39488390419862002</v>
      </c>
      <c r="S5" s="25">
        <f>('day visits'!T19+'overnight trips'!T19)/1000</f>
        <v>0.44045034988679499</v>
      </c>
      <c r="T5" s="25">
        <f>('day visits'!U19+'overnight trips'!U19)/1000</f>
        <v>0.71517301671172795</v>
      </c>
      <c r="U5" s="25">
        <f>('day visits'!V19+'overnight trips'!V19)/1000</f>
        <v>0.77700362180852989</v>
      </c>
    </row>
    <row r="6" spans="1:21" x14ac:dyDescent="0.35">
      <c r="A6" s="38" t="s">
        <v>38</v>
      </c>
      <c r="B6" s="24"/>
      <c r="C6" s="25">
        <f>('day visits'!D20+'overnight trips'!D20)/1000</f>
        <v>2.8319498598056798</v>
      </c>
      <c r="D6" s="24"/>
      <c r="E6" s="24"/>
      <c r="F6" s="24"/>
      <c r="G6" s="24">
        <f>('day visits'!H20+'overnight trips'!H20)/1000</f>
        <v>10.72981922373399</v>
      </c>
      <c r="H6" s="25">
        <f>('day visits'!I20+'overnight trips'!I20)/1000</f>
        <v>2.3728060023995741</v>
      </c>
      <c r="I6" s="25">
        <f>('day visits'!J20+'overnight trips'!J20)/1000</f>
        <v>2.1726807771763128</v>
      </c>
      <c r="J6" s="25">
        <f>('day visits'!K20+'overnight trips'!K20)/1000</f>
        <v>2.8915472025380899</v>
      </c>
      <c r="K6" s="25">
        <f>('day visits'!L20+'overnight trips'!L20)/1000</f>
        <v>3.2927852416200101</v>
      </c>
      <c r="L6" s="24">
        <f>('day visits'!M20+'overnight trips'!M20)/1000</f>
        <v>9.8576059994820504</v>
      </c>
      <c r="M6" s="25">
        <f>('day visits'!N20+'overnight trips'!N20)/1000</f>
        <v>2.1477190149931973</v>
      </c>
      <c r="N6" s="25">
        <f>('day visits'!O20+'overnight trips'!O20)/1000</f>
        <v>2.231017586752075</v>
      </c>
      <c r="O6" s="25">
        <f>('day visits'!P20+'overnight trips'!P20)/1000</f>
        <v>2.9157100249103798</v>
      </c>
      <c r="P6" s="25">
        <f>('day visits'!Q20+'overnight trips'!Q20)/1000</f>
        <v>2.5631593728264179</v>
      </c>
      <c r="Q6" s="24">
        <f>('day visits'!R20+'overnight trips'!R20)/1000</f>
        <v>10.226805587551681</v>
      </c>
      <c r="R6" s="25">
        <f>('day visits'!S20+'overnight trips'!S20)/1000</f>
        <v>2.0064772986166473</v>
      </c>
      <c r="S6" s="25">
        <f>('day visits'!T20+'overnight trips'!T20)/1000</f>
        <v>2.3725838349282742</v>
      </c>
      <c r="T6" s="25">
        <f>('day visits'!U20+'overnight trips'!U20)/1000</f>
        <v>2.9495026920322598</v>
      </c>
      <c r="U6" s="25">
        <f>('day visits'!V20+'overnight trips'!V20)/1000</f>
        <v>2.8982417619745102</v>
      </c>
    </row>
    <row r="7" spans="1:21" x14ac:dyDescent="0.35">
      <c r="A7" s="38" t="s">
        <v>39</v>
      </c>
      <c r="B7" s="24"/>
      <c r="C7" s="25">
        <f>('day visits'!D21+'overnight trips'!D21)/1000</f>
        <v>1.279341358295498</v>
      </c>
      <c r="D7" s="24"/>
      <c r="E7" s="24"/>
      <c r="F7" s="24"/>
      <c r="G7" s="24">
        <f>('day visits'!H21+'overnight trips'!H21)/1000</f>
        <v>7.4045537987158099</v>
      </c>
      <c r="H7" s="25">
        <f>('day visits'!I21+'overnight trips'!I21)/1000</f>
        <v>1.5765885599280651</v>
      </c>
      <c r="I7" s="25">
        <f>('day visits'!J21+'overnight trips'!J21)/1000</f>
        <v>1.7952365521700231</v>
      </c>
      <c r="J7" s="25">
        <f>('day visits'!K21+'overnight trips'!K21)/1000</f>
        <v>2.082255466413522</v>
      </c>
      <c r="K7" s="25">
        <f>('day visits'!L21+'overnight trips'!L21)/1000</f>
        <v>1.9504732202042083</v>
      </c>
      <c r="L7" s="24">
        <f>('day visits'!M21+'overnight trips'!M21)/1000</f>
        <v>6.0792536187741995</v>
      </c>
      <c r="M7" s="25">
        <f>('day visits'!N21+'overnight trips'!N21)/1000</f>
        <v>1.3471605365015811</v>
      </c>
      <c r="N7" s="25">
        <f>('day visits'!O21+'overnight trips'!O21)/1000</f>
        <v>1.3083518777558749</v>
      </c>
      <c r="O7" s="25">
        <f>('day visits'!P21+'overnight trips'!P21)/1000</f>
        <v>1.6984019448618219</v>
      </c>
      <c r="P7" s="25">
        <f>('day visits'!Q21+'overnight trips'!Q21)/1000</f>
        <v>1.7253392596549251</v>
      </c>
      <c r="Q7" s="24">
        <f>('day visits'!R21+'overnight trips'!R21)/1000</f>
        <v>5.7426608848486707</v>
      </c>
      <c r="R7" s="25">
        <f>('day visits'!S21+'overnight trips'!S21)/1000</f>
        <v>1.0689566295345148</v>
      </c>
      <c r="S7" s="25">
        <f>('day visits'!T21+'overnight trips'!T21)/1000</f>
        <v>1.2330708155518209</v>
      </c>
      <c r="T7" s="25">
        <f>('day visits'!U21+'overnight trips'!U21)/1000</f>
        <v>1.7545209089358191</v>
      </c>
      <c r="U7" s="25">
        <f>('day visits'!V21+'overnight trips'!V21)/1000</f>
        <v>1.686112530826509</v>
      </c>
    </row>
    <row r="8" spans="1:21" x14ac:dyDescent="0.35">
      <c r="A8" s="38" t="s">
        <v>40</v>
      </c>
      <c r="B8" s="24"/>
      <c r="C8" s="25">
        <f>('day visits'!D22+'overnight trips'!D22)/1000</f>
        <v>1.3021662453362279</v>
      </c>
      <c r="D8" s="24"/>
      <c r="E8" s="24"/>
      <c r="F8" s="24"/>
      <c r="G8" s="24">
        <f>('day visits'!H22+'overnight trips'!H22)/1000</f>
        <v>6.3521645596648995</v>
      </c>
      <c r="H8" s="25">
        <f>('day visits'!I22+'overnight trips'!I22)/1000</f>
        <v>0.99213662433260386</v>
      </c>
      <c r="I8" s="25">
        <f>('day visits'!J22+'overnight trips'!J22)/1000</f>
        <v>1.5331211732978949</v>
      </c>
      <c r="J8" s="25">
        <f>('day visits'!K22+'overnight trips'!K22)/1000</f>
        <v>2.0879826900599228</v>
      </c>
      <c r="K8" s="25">
        <f>('day visits'!L22+'overnight trips'!L22)/1000</f>
        <v>1.7389240719744761</v>
      </c>
      <c r="L8" s="24">
        <f>('day visits'!M22+'overnight trips'!M22)/1000</f>
        <v>6.3314080936944297</v>
      </c>
      <c r="M8" s="25">
        <f>('day visits'!N22+'overnight trips'!N22)/1000</f>
        <v>1.2255332337066029</v>
      </c>
      <c r="N8" s="25">
        <f>('day visits'!O22+'overnight trips'!O22)/1000</f>
        <v>1.415833526301602</v>
      </c>
      <c r="O8" s="25">
        <f>('day visits'!P22+'overnight trips'!P22)/1000</f>
        <v>1.7092341099741679</v>
      </c>
      <c r="P8" s="25">
        <f>('day visits'!Q22+'overnight trips'!Q22)/1000</f>
        <v>1.9808072237120671</v>
      </c>
      <c r="Q8" s="24">
        <f>('day visits'!R22+'overnight trips'!R22)/1000</f>
        <v>5.9959639448653395</v>
      </c>
      <c r="R8" s="25">
        <f>('day visits'!S22+'overnight trips'!S22)/1000</f>
        <v>0.8960583916159669</v>
      </c>
      <c r="S8" s="25">
        <f>('day visits'!T22+'overnight trips'!T22)/1000</f>
        <v>1.6646062525137089</v>
      </c>
      <c r="T8" s="25">
        <f>('day visits'!U22+'overnight trips'!U22)/1000</f>
        <v>1.5386442903693327</v>
      </c>
      <c r="U8" s="25">
        <f>('day visits'!V22+'overnight trips'!V22)/1000</f>
        <v>1.896655010366324</v>
      </c>
    </row>
    <row r="9" spans="1:21" x14ac:dyDescent="0.35">
      <c r="A9" s="38" t="s">
        <v>41</v>
      </c>
      <c r="B9" s="24"/>
      <c r="C9" s="25">
        <f>('day visits'!D23+'overnight trips'!D23)/1000</f>
        <v>0.89867887940292301</v>
      </c>
      <c r="D9" s="24"/>
      <c r="E9" s="24"/>
      <c r="F9" s="24"/>
      <c r="G9" s="24">
        <f>('day visits'!H23+'overnight trips'!H23)/1000</f>
        <v>4.9293281167412095</v>
      </c>
      <c r="H9" s="25">
        <f>('day visits'!I23+'overnight trips'!I23)/1000</f>
        <v>1.146521084399488</v>
      </c>
      <c r="I9" s="25">
        <f>('day visits'!J23+'overnight trips'!J23)/1000</f>
        <v>1.0533039048599639</v>
      </c>
      <c r="J9" s="25">
        <f>('day visits'!K23+'overnight trips'!K23)/1000</f>
        <v>1.4609228384306392</v>
      </c>
      <c r="K9" s="25">
        <f>('day visits'!L23+'overnight trips'!L23)/1000</f>
        <v>1.2685802890511191</v>
      </c>
      <c r="L9" s="24">
        <f>('day visits'!M23+'overnight trips'!M23)/1000</f>
        <v>4.8748818408628996</v>
      </c>
      <c r="M9" s="25">
        <f>('day visits'!N23+'overnight trips'!N23)/1000</f>
        <v>1.1099680064345301</v>
      </c>
      <c r="N9" s="25">
        <f>('day visits'!O23+'overnight trips'!O23)/1000</f>
        <v>1.003470383364947</v>
      </c>
      <c r="O9" s="25">
        <f>('day visits'!P23+'overnight trips'!P23)/1000</f>
        <v>1.304312716908999</v>
      </c>
      <c r="P9" s="25">
        <f>('day visits'!Q23+'overnight trips'!Q23)/1000</f>
        <v>1.457130734154432</v>
      </c>
      <c r="Q9" s="24">
        <f>('day visits'!R23+'overnight trips'!R23)/1000</f>
        <v>4.6765802583710405</v>
      </c>
      <c r="R9" s="25">
        <f>('day visits'!S23+'overnight trips'!S23)/1000</f>
        <v>0.77688093584954099</v>
      </c>
      <c r="S9" s="25">
        <f>('day visits'!T23+'overnight trips'!T23)/1000</f>
        <v>1.3819789348438321</v>
      </c>
      <c r="T9" s="25">
        <f>('day visits'!U23+'overnight trips'!U23)/1000</f>
        <v>1.3068464938107569</v>
      </c>
      <c r="U9" s="25">
        <f>('day visits'!V23+'overnight trips'!V23)/1000</f>
        <v>1.2108738938669021</v>
      </c>
    </row>
    <row r="10" spans="1:21" x14ac:dyDescent="0.35">
      <c r="A10" s="38" t="s">
        <v>42</v>
      </c>
      <c r="B10" s="24"/>
      <c r="C10" s="25">
        <f>('day visits'!D24+'overnight trips'!D24)/1000</f>
        <v>1.1743207689737969</v>
      </c>
      <c r="D10" s="24"/>
      <c r="E10" s="24"/>
      <c r="F10" s="24"/>
      <c r="G10" s="24">
        <f>('day visits'!H24+'overnight trips'!H24)/1000</f>
        <v>5.9686597220128501</v>
      </c>
      <c r="H10" s="25">
        <f>('day visits'!I24+'overnight trips'!I24)/1000</f>
        <v>1.0805613376474079</v>
      </c>
      <c r="I10" s="25">
        <f>('day visits'!J24+'overnight trips'!J24)/1000</f>
        <v>1.5103320959085382</v>
      </c>
      <c r="J10" s="25">
        <f>('day visits'!K24+'overnight trips'!K24)/1000</f>
        <v>2.1142730025881451</v>
      </c>
      <c r="K10" s="25">
        <f>('day visits'!L24+'overnight trips'!L24)/1000</f>
        <v>1.2634932858687671</v>
      </c>
      <c r="L10" s="24">
        <f>('day visits'!M24+'overnight trips'!M24)/1000</f>
        <v>5.8244566294030502</v>
      </c>
      <c r="M10" s="25">
        <f>('day visits'!N24+'overnight trips'!N24)/1000</f>
        <v>1.2333863074101818</v>
      </c>
      <c r="N10" s="25">
        <f>('day visits'!O24+'overnight trips'!O24)/1000</f>
        <v>1.338974792293848</v>
      </c>
      <c r="O10" s="25">
        <f>('day visits'!P24+'overnight trips'!P24)/1000</f>
        <v>1.6397757312037649</v>
      </c>
      <c r="P10" s="25">
        <f>('day visits'!Q24+'overnight trips'!Q24)/1000</f>
        <v>1.6123197984952571</v>
      </c>
      <c r="Q10" s="24">
        <f>('day visits'!R24+'overnight trips'!R24)/1000</f>
        <v>5.7349901304883408</v>
      </c>
      <c r="R10" s="25">
        <f>('day visits'!S24+'overnight trips'!S24)/1000</f>
        <v>0.98321033644594802</v>
      </c>
      <c r="S10" s="25">
        <f>('day visits'!T24+'overnight trips'!T24)/1000</f>
        <v>1.3171008125537451</v>
      </c>
      <c r="T10" s="25">
        <f>('day visits'!U24+'overnight trips'!U24)/1000</f>
        <v>1.5212999685771769</v>
      </c>
      <c r="U10" s="25">
        <f>('day visits'!V24+'overnight trips'!V24)/1000</f>
        <v>1.9133790129114687</v>
      </c>
    </row>
    <row r="11" spans="1:21" x14ac:dyDescent="0.35">
      <c r="A11" s="38" t="s">
        <v>43</v>
      </c>
      <c r="B11" s="24"/>
      <c r="C11" s="25">
        <f>('day visits'!D25+'overnight trips'!D25)/1000</f>
        <v>1.9053044853493961</v>
      </c>
      <c r="D11" s="24"/>
      <c r="E11" s="24"/>
      <c r="F11" s="24"/>
      <c r="G11" s="24">
        <f>('day visits'!H25+'overnight trips'!H25)/1000</f>
        <v>8.7197755897901903</v>
      </c>
      <c r="H11" s="25">
        <f>('day visits'!I25+'overnight trips'!I25)/1000</f>
        <v>1.7314547257765649</v>
      </c>
      <c r="I11" s="25">
        <f>('day visits'!J25+'overnight trips'!J25)/1000</f>
        <v>2.3153940799542601</v>
      </c>
      <c r="J11" s="25">
        <f>('day visits'!K25+'overnight trips'!K25)/1000</f>
        <v>2.6808818515273503</v>
      </c>
      <c r="K11" s="25">
        <f>('day visits'!L25+'overnight trips'!L25)/1000</f>
        <v>1.9920449325320078</v>
      </c>
      <c r="L11" s="24">
        <f>('day visits'!M25+'overnight trips'!M25)/1000</f>
        <v>9.0772084752039586</v>
      </c>
      <c r="M11" s="25">
        <f>('day visits'!N25+'overnight trips'!N25)/1000</f>
        <v>1.5725752890479161</v>
      </c>
      <c r="N11" s="25">
        <f>('day visits'!O25+'overnight trips'!O25)/1000</f>
        <v>2.4990558448268296</v>
      </c>
      <c r="O11" s="25">
        <f>('day visits'!P25+'overnight trips'!P25)/1000</f>
        <v>2.6571959937502596</v>
      </c>
      <c r="P11" s="25">
        <f>('day visits'!Q25+'overnight trips'!Q25)/1000</f>
        <v>2.3483813475789539</v>
      </c>
      <c r="Q11" s="24">
        <f>('day visits'!R25+'overnight trips'!R25)/1000</f>
        <v>8.8673502171716994</v>
      </c>
      <c r="R11" s="25">
        <f>('day visits'!S25+'overnight trips'!S25)/1000</f>
        <v>1.63018056202728</v>
      </c>
      <c r="S11" s="25">
        <f>('day visits'!T25+'overnight trips'!T25)/1000</f>
        <v>2.10006337353142</v>
      </c>
      <c r="T11" s="25">
        <f>('day visits'!U25+'overnight trips'!U25)/1000</f>
        <v>3.0200130514953099</v>
      </c>
      <c r="U11" s="25">
        <f>('day visits'!V25+'overnight trips'!V25)/1000</f>
        <v>2.1170932301176899</v>
      </c>
    </row>
    <row r="12" spans="1:21" x14ac:dyDescent="0.35">
      <c r="A12" s="38" t="s">
        <v>44</v>
      </c>
      <c r="B12" s="24"/>
      <c r="C12" s="25">
        <f>('day visits'!D26+'overnight trips'!D26)/1000</f>
        <v>1.9550383234073261</v>
      </c>
      <c r="D12" s="24"/>
      <c r="E12" s="24"/>
      <c r="F12" s="24"/>
      <c r="G12" s="24">
        <f>('day visits'!H26+'overnight trips'!H26)/1000</f>
        <v>11.0336702936935</v>
      </c>
      <c r="H12" s="25">
        <f>('day visits'!I26+'overnight trips'!I26)/1000</f>
        <v>2.094450462598727</v>
      </c>
      <c r="I12" s="25">
        <f>('day visits'!J26+'overnight trips'!J26)/1000</f>
        <v>2.877377054717325</v>
      </c>
      <c r="J12" s="25">
        <f>('day visits'!K26+'overnight trips'!K26)/1000</f>
        <v>3.25352351270966</v>
      </c>
      <c r="K12" s="25">
        <f>('day visits'!L26+'overnight trips'!L26)/1000</f>
        <v>2.8083192636677907</v>
      </c>
      <c r="L12" s="24">
        <f>('day visits'!M26+'overnight trips'!M26)/1000</f>
        <v>11.014959485628379</v>
      </c>
      <c r="M12" s="25">
        <f>('day visits'!N26+'overnight trips'!N26)/1000</f>
        <v>2.1776299689128988</v>
      </c>
      <c r="N12" s="25">
        <f>('day visits'!O26+'overnight trips'!O26)/1000</f>
        <v>2.4425722290701311</v>
      </c>
      <c r="O12" s="25">
        <f>('day visits'!P26+'overnight trips'!P26)/1000</f>
        <v>3.3903132312616799</v>
      </c>
      <c r="P12" s="25">
        <f>('day visits'!Q26+'overnight trips'!Q26)/1000</f>
        <v>3.0044440563836643</v>
      </c>
      <c r="Q12" s="24">
        <f>('day visits'!R26+'overnight trips'!R26)/1000</f>
        <v>9.5780831246279501</v>
      </c>
      <c r="R12" s="25">
        <f>('day visits'!S26+'overnight trips'!S26)/1000</f>
        <v>1.872583379669527</v>
      </c>
      <c r="S12" s="25">
        <f>('day visits'!T26+'overnight trips'!T26)/1000</f>
        <v>2.0071630040099091</v>
      </c>
      <c r="T12" s="25">
        <f>('day visits'!U26+'overnight trips'!U26)/1000</f>
        <v>3.3172610948232695</v>
      </c>
      <c r="U12" s="25">
        <f>('day visits'!V26+'overnight trips'!V26)/1000</f>
        <v>2.3810756461252129</v>
      </c>
    </row>
    <row r="13" spans="1:21" x14ac:dyDescent="0.35">
      <c r="G13" s="20"/>
      <c r="K13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B_DMS_Sent xmlns="db334bfd-2525-4bc5-9632-be28c6b25a08" xsi:nil="true"/>
    <VB_DMS_From xmlns="db334bfd-2525-4bc5-9632-be28c6b25a08" xsi:nil="true"/>
    <k2bec7a4dd044598be827864e28f3b6b xmlns="db334bfd-2525-4bc5-9632-be28c6b25a08">
      <Terms xmlns="http://schemas.microsoft.com/office/infopath/2007/PartnerControls"/>
    </k2bec7a4dd044598be827864e28f3b6b>
    <VB_DMS_Received xmlns="db334bfd-2525-4bc5-9632-be28c6b25a08" xsi:nil="true"/>
    <VB_DMS_KeyDocument xmlns="db334bfd-2525-4bc5-9632-be28c6b25a08">false</VB_DMS_KeyDocument>
    <lc877df38adc420d8d41ede6b2d4a626 xmlns="fa2293c0-36c5-4b66-9e44-33018cec65dd" xsi:nil="true"/>
    <TaxCatchAll xmlns="0b9dd597-3a13-49a0-8cb5-48429b297a9e" xsi:nil="true"/>
    <lcf76f155ced4ddcb4097134ff3c332f xmlns="db334bfd-2525-4bc5-9632-be28c6b25a08">
      <Terms xmlns="http://schemas.microsoft.com/office/infopath/2007/PartnerControls"/>
    </lcf76f155ced4ddcb4097134ff3c332f>
    <VB_DMS_Tag xmlns="db334bfd-2525-4bc5-9632-be28c6b25a08">Research &amp; Insights</VB_DMS_Tag>
    <VB_DMS_EmailSubject xmlns="db334bfd-2525-4bc5-9632-be28c6b25a08" xsi:nil="true"/>
    <VB_DMS_To xmlns="db334bfd-2525-4bc5-9632-be28c6b25a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8A5522A779748923CB35153F05060" ma:contentTypeVersion="23" ma:contentTypeDescription="Create a new document." ma:contentTypeScope="" ma:versionID="560de849af93b93c09a6cd0ab20456b8">
  <xsd:schema xmlns:xsd="http://www.w3.org/2001/XMLSchema" xmlns:xs="http://www.w3.org/2001/XMLSchema" xmlns:p="http://schemas.microsoft.com/office/2006/metadata/properties" xmlns:ns2="db334bfd-2525-4bc5-9632-be28c6b25a08" xmlns:ns3="fa2293c0-36c5-4b66-9e44-33018cec65dd" xmlns:ns4="0b9dd597-3a13-49a0-8cb5-48429b297a9e" targetNamespace="http://schemas.microsoft.com/office/2006/metadata/properties" ma:root="true" ma:fieldsID="cb80a8d18c8ae01983c0f4654e041317" ns2:_="" ns3:_="" ns4:_="">
    <xsd:import namespace="db334bfd-2525-4bc5-9632-be28c6b25a08"/>
    <xsd:import namespace="fa2293c0-36c5-4b66-9e44-33018cec65dd"/>
    <xsd:import namespace="0b9dd597-3a13-49a0-8cb5-48429b297a9e"/>
    <xsd:element name="properties">
      <xsd:complexType>
        <xsd:sequence>
          <xsd:element name="documentManagement">
            <xsd:complexType>
              <xsd:all>
                <xsd:element ref="ns3:lc877df38adc420d8d41ede6b2d4a626" minOccurs="0"/>
                <xsd:element ref="ns2:k2bec7a4dd044598be827864e28f3b6b" minOccurs="0"/>
                <xsd:element ref="ns4:TaxCatchAll" minOccurs="0"/>
                <xsd:element ref="ns2:VB_DMS_KeyDocument" minOccurs="0"/>
                <xsd:element ref="ns2:VB_DMS_Tag" minOccurs="0"/>
                <xsd:element ref="ns2:VB_DMS_To" minOccurs="0"/>
                <xsd:element ref="ns2:VB_DMS_From" minOccurs="0"/>
                <xsd:element ref="ns2:VB_DMS_Received" minOccurs="0"/>
                <xsd:element ref="ns2:VB_DMS_Sent" minOccurs="0"/>
                <xsd:element ref="ns2:VB_DMS_EmailSubject" minOccurs="0"/>
                <xsd:element ref="ns2:TaxCatchAllLabe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bfd-2525-4bc5-9632-be28c6b25a08" elementFormDefault="qualified">
    <xsd:import namespace="http://schemas.microsoft.com/office/2006/documentManagement/types"/>
    <xsd:import namespace="http://schemas.microsoft.com/office/infopath/2007/PartnerControls"/>
    <xsd:element name="k2bec7a4dd044598be827864e28f3b6b" ma:index="10" nillable="true" ma:taxonomy="true" ma:internalName="k2bec7a4dd044598be827864e28f3b6b" ma:taxonomyFieldName="VB_DMS_Department" ma:displayName="VB Department" ma:default="" ma:fieldId="{42bec7a4-dd04-4598-be82-7864e28f3b6b}" ma:sspId="cb1166c7-9448-4ad5-adad-2f3aea8e4fee" ma:termSetId="d7dad031-8386-49c3-8f06-602a67af4d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B_DMS_KeyDocument" ma:index="12" nillable="true" ma:displayName="Key Documents" ma:default="0" ma:internalName="VB_DMS_KeyDocument">
      <xsd:simpleType>
        <xsd:restriction base="dms:Boolean"/>
      </xsd:simpleType>
    </xsd:element>
    <xsd:element name="VB_DMS_Tag" ma:index="13" nillable="true" ma:displayName="Tag" ma:default="Research &amp; Insights" ma:internalName="VB_DMS_Tag">
      <xsd:simpleType>
        <xsd:restriction base="dms:Text">
          <xsd:maxLength value="255"/>
        </xsd:restriction>
      </xsd:simpleType>
    </xsd:element>
    <xsd:element name="VB_DMS_To" ma:index="14" nillable="true" ma:displayName="To" ma:internalName="VB_DMS_To">
      <xsd:simpleType>
        <xsd:restriction base="dms:Text">
          <xsd:maxLength value="255"/>
        </xsd:restriction>
      </xsd:simpleType>
    </xsd:element>
    <xsd:element name="VB_DMS_From" ma:index="15" nillable="true" ma:displayName="From" ma:internalName="VB_DMS_From">
      <xsd:simpleType>
        <xsd:restriction base="dms:Text">
          <xsd:maxLength value="255"/>
        </xsd:restriction>
      </xsd:simpleType>
    </xsd:element>
    <xsd:element name="VB_DMS_Received" ma:index="16" nillable="true" ma:displayName="Received" ma:format="DateOnly" ma:internalName="VB_DMS_Received">
      <xsd:simpleType>
        <xsd:restriction base="dms:DateTime"/>
      </xsd:simpleType>
    </xsd:element>
    <xsd:element name="VB_DMS_Sent" ma:index="17" nillable="true" ma:displayName="Sent" ma:format="DateOnly" ma:internalName="VB_DMS_Sent">
      <xsd:simpleType>
        <xsd:restriction base="dms:DateTime"/>
      </xsd:simpleType>
    </xsd:element>
    <xsd:element name="VB_DMS_EmailSubject" ma:index="18" nillable="true" ma:displayName="Email Subject" ma:internalName="VB_DMS_EmailSubject">
      <xsd:simpleType>
        <xsd:restriction base="dms:Note">
          <xsd:maxLength value="255"/>
        </xsd:restriction>
      </xsd:simpleType>
    </xsd:element>
    <xsd:element name="TaxCatchAllLabel" ma:index="19" nillable="true" ma:displayName="Taxonomy Catch All Column1" ma:hidden="true" ma:list="{8efb4d12-37d6-482e-b8a5-f45a56a1bf4b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cb1166c7-9448-4ad5-adad-2f3aea8e4f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93c0-36c5-4b66-9e44-33018cec65dd" elementFormDefault="qualified">
    <xsd:import namespace="http://schemas.microsoft.com/office/2006/documentManagement/types"/>
    <xsd:import namespace="http://schemas.microsoft.com/office/infopath/2007/PartnerControls"/>
    <xsd:element name="lc877df38adc420d8d41ede6b2d4a626" ma:index="9" nillable="true" ma:displayName="VB_DMS_Department_0" ma:hidden="true" ma:internalName="lc877df38adc420d8d41ede6b2d4a626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dd597-3a13-49a0-8cb5-48429b297a9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8efb4d12-37d6-482e-b8a5-f45a56a1bf4b}" ma:internalName="TaxCatchAll" ma:showField="CatchAllData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14FB1-4523-4DC9-965C-23828DDA4C2D}">
  <ds:schemaRefs>
    <ds:schemaRef ds:uri="http://schemas.microsoft.com/office/2006/metadata/properties"/>
    <ds:schemaRef ds:uri="http://schemas.microsoft.com/office/infopath/2007/PartnerControls"/>
    <ds:schemaRef ds:uri="db334bfd-2525-4bc5-9632-be28c6b25a08"/>
    <ds:schemaRef ds:uri="fa2293c0-36c5-4b66-9e44-33018cec65dd"/>
    <ds:schemaRef ds:uri="0b9dd597-3a13-49a0-8cb5-48429b297a9e"/>
  </ds:schemaRefs>
</ds:datastoreItem>
</file>

<file path=customXml/itemProps2.xml><?xml version="1.0" encoding="utf-8"?>
<ds:datastoreItem xmlns:ds="http://schemas.openxmlformats.org/officeDocument/2006/customXml" ds:itemID="{CB5F0F54-C731-4F24-B46C-1AFE8A522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34bfd-2525-4bc5-9632-be28c6b25a08"/>
    <ds:schemaRef ds:uri="fa2293c0-36c5-4b66-9e44-33018cec65dd"/>
    <ds:schemaRef ds:uri="0b9dd597-3a13-49a0-8cb5-48429b297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4FAEE-8330-480E-8542-704D95FB1F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user guide</vt:lpstr>
      <vt:lpstr>day visits</vt:lpstr>
      <vt:lpstr>overnight trips</vt:lpstr>
      <vt:lpstr>total spend per region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Rysova</dc:creator>
  <cp:keywords/>
  <dc:description/>
  <cp:lastModifiedBy>Katerina Rysova</cp:lastModifiedBy>
  <cp:revision/>
  <dcterms:created xsi:type="dcterms:W3CDTF">2015-06-05T18:17:20Z</dcterms:created>
  <dcterms:modified xsi:type="dcterms:W3CDTF">2025-06-06T13:56:01Z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0x010100B2F8A5522A779748923CB35153F05060</vt:lpwstr>
  </property>
  <property fmtid="{D5CDD505-2E9C-101B-9397-08002B2CF9AE}" pid="3" name="MediaServiceImageTags">
    <vt:lpwstr/>
  </property>
  <property fmtid="{D5CDD505-2E9C-101B-9397-08002B2CF9AE}" pid="4" name="VB_DMS_Department">
    <vt:lpwstr/>
  </property>
</Properties>
</file>