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4\"/>
    </mc:Choice>
  </mc:AlternateContent>
  <xr:revisionPtr revIDLastSave="0" documentId="8_{2203B197-D4F3-42E4-99A0-7715BE622121}" xr6:coauthVersionLast="47" xr6:coauthVersionMax="47" xr10:uidLastSave="{00000000-0000-0000-0000-000000000000}"/>
  <bookViews>
    <workbookView xWindow="-110" yWindow="-110" windowWidth="19420" windowHeight="11620" activeTab="1" xr2:uid="{C902A994-B500-440C-AE8C-494B768D2CC5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G31" i="1"/>
  <c r="F31" i="1"/>
  <c r="E31" i="1"/>
  <c r="D31" i="1"/>
  <c r="C31" i="1"/>
  <c r="B31" i="1"/>
  <c r="H31" i="1" s="1"/>
  <c r="A31" i="1"/>
  <c r="H30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H29" i="1" s="1"/>
  <c r="A29" i="1"/>
  <c r="H28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H27" i="1" s="1"/>
  <c r="A27" i="1"/>
  <c r="H26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H25" i="1" s="1"/>
  <c r="A25" i="1"/>
  <c r="H24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H23" i="1" s="1"/>
  <c r="A23" i="1"/>
  <c r="H22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H21" i="1" s="1"/>
  <c r="A21" i="1"/>
  <c r="H20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H19" i="1" s="1"/>
  <c r="A19" i="1"/>
  <c r="H18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H17" i="1" s="1"/>
  <c r="A17" i="1"/>
  <c r="H16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H15" i="1" s="1"/>
  <c r="A15" i="1"/>
  <c r="H14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H13" i="1" s="1"/>
  <c r="A13" i="1"/>
  <c r="H12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H11" i="1" s="1"/>
  <c r="A11" i="1"/>
  <c r="H10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H9" i="1" s="1"/>
  <c r="A9" i="1"/>
  <c r="H8" i="1"/>
  <c r="G8" i="1"/>
  <c r="F8" i="1"/>
  <c r="E8" i="1"/>
  <c r="D8" i="1"/>
  <c r="C8" i="1"/>
  <c r="B8" i="1"/>
  <c r="A8" i="1"/>
  <c r="G7" i="1"/>
  <c r="F7" i="1"/>
  <c r="E7" i="1"/>
  <c r="D7" i="1"/>
  <c r="C7" i="1"/>
  <c r="B7" i="1"/>
  <c r="H7" i="1" s="1"/>
  <c r="A7" i="1"/>
  <c r="H6" i="1"/>
  <c r="G6" i="1"/>
  <c r="F6" i="1"/>
  <c r="E6" i="1"/>
  <c r="D6" i="1"/>
  <c r="C6" i="1"/>
  <c r="B6" i="1"/>
  <c r="A6" i="1"/>
  <c r="G5" i="1"/>
  <c r="F5" i="1"/>
  <c r="E5" i="1"/>
  <c r="D5" i="1"/>
  <c r="C5" i="1"/>
  <c r="B5" i="1"/>
  <c r="H5" i="1" s="1"/>
  <c r="A5" i="1"/>
  <c r="H4" i="1"/>
  <c r="G4" i="1"/>
  <c r="F4" i="1"/>
  <c r="E4" i="1"/>
  <c r="D4" i="1"/>
  <c r="C4" i="1"/>
  <c r="B4" i="1"/>
  <c r="A4" i="1"/>
  <c r="G3" i="1"/>
  <c r="F3" i="1"/>
  <c r="E3" i="1"/>
  <c r="D3" i="1"/>
  <c r="C3" i="1"/>
  <c r="B3" i="1"/>
  <c r="H3" i="1" s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<sst xmlns="http://schemas.openxmlformats.org/spreadsheetml/2006/main" count="251" uniqueCount="101">
  <si>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</si>
  <si>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</si>
  <si>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</si>
  <si>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</si>
  <si>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</si>
  <si>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</si>
  <si>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</si>
  <si>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</si>
  <si>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</t>
  </si>
  <si>
    <t>Entity</t>
  </si>
  <si>
    <t>Department for Digital, Culture, Media and Sport</t>
  </si>
  <si>
    <t>Visitbritain</t>
  </si>
  <si>
    <t>SALEABLE STOCK</t>
  </si>
  <si>
    <t>CENTRALLY HELD STOCK</t>
  </si>
  <si>
    <t>GO CITY LTD</t>
  </si>
  <si>
    <t>LOPIGB</t>
  </si>
  <si>
    <t>127330</t>
  </si>
  <si>
    <t>STAND RENTAL-WSHOPS</t>
  </si>
  <si>
    <t>B2B</t>
  </si>
  <si>
    <t>MESSE BERLIN GMBH</t>
  </si>
  <si>
    <t>LOPIOS</t>
  </si>
  <si>
    <t>16869</t>
  </si>
  <si>
    <t>HTLS &amp; SUBS (ED.FAM)</t>
  </si>
  <si>
    <t>MIKI TRAVEL</t>
  </si>
  <si>
    <t>16880</t>
  </si>
  <si>
    <t>GENERAL-IMAGE ADVTG</t>
  </si>
  <si>
    <t>Camp and GM Marketin</t>
  </si>
  <si>
    <t>MANNING GOTTLIEB GBP</t>
  </si>
  <si>
    <t>127193</t>
  </si>
  <si>
    <t>MARKET STUDIES</t>
  </si>
  <si>
    <t>VE Research</t>
  </si>
  <si>
    <t>BMG RESEARCH LTD</t>
  </si>
  <si>
    <t>127132</t>
  </si>
  <si>
    <t>IT SUPPLIES</t>
  </si>
  <si>
    <t>Transformation Proj</t>
  </si>
  <si>
    <t>EQUANTIIS</t>
  </si>
  <si>
    <t>127233</t>
  </si>
  <si>
    <t>E COMM POST PACKING</t>
  </si>
  <si>
    <t>R O W TFL SHOP</t>
  </si>
  <si>
    <t>GRANBY MARKETING SER</t>
  </si>
  <si>
    <t>127247</t>
  </si>
  <si>
    <t>SOFTWARE DEVELOPMENT</t>
  </si>
  <si>
    <t>Data &amp; Analytics</t>
  </si>
  <si>
    <t>BRAMBLE HUB LIMITED</t>
  </si>
  <si>
    <t>127252</t>
  </si>
  <si>
    <t>FAMILIARISATIONS</t>
  </si>
  <si>
    <t>ANGELA SHANLEY ASSOC</t>
  </si>
  <si>
    <t>127318</t>
  </si>
  <si>
    <t>TRANSPORT TRADING</t>
  </si>
  <si>
    <t>127258</t>
  </si>
  <si>
    <t>127259</t>
  </si>
  <si>
    <t>RESEARCH</t>
  </si>
  <si>
    <t>127266</t>
  </si>
  <si>
    <t>SOFTWARE PURCHASES</t>
  </si>
  <si>
    <t>Technology</t>
  </si>
  <si>
    <t>BYTES SOFTWARE SERVI</t>
  </si>
  <si>
    <t>127294</t>
  </si>
  <si>
    <t>ROADSHOWS-WORKSHOPS</t>
  </si>
  <si>
    <t>Mumbai</t>
  </si>
  <si>
    <t>BUZZ EXHIBITIONS PRI</t>
  </si>
  <si>
    <t>16876</t>
  </si>
  <si>
    <t>TACTICAL ADV GENERAL</t>
  </si>
  <si>
    <t>Sydney</t>
  </si>
  <si>
    <t>OMG, Australia</t>
  </si>
  <si>
    <t>SYPI</t>
  </si>
  <si>
    <t>5778</t>
  </si>
  <si>
    <t>STAND RENTAL-TRADE F</t>
  </si>
  <si>
    <t>EQUINOX DESIGN LTD</t>
  </si>
  <si>
    <t>127306</t>
  </si>
  <si>
    <t>127307</t>
  </si>
  <si>
    <t>SOCIAL MEDIA MARKETI</t>
  </si>
  <si>
    <t>Digital &amp; Advocacy</t>
  </si>
  <si>
    <t>127338</t>
  </si>
  <si>
    <t>127367</t>
  </si>
  <si>
    <t>CAMPAIGN SHOOT PHOTO</t>
  </si>
  <si>
    <t>OMD UK (PLANNING)GBP</t>
  </si>
  <si>
    <t>127368</t>
  </si>
  <si>
    <t>PRESS AND PR ACTIVIT</t>
  </si>
  <si>
    <t>Media and PR</t>
  </si>
  <si>
    <t>127369</t>
  </si>
  <si>
    <t>127370</t>
  </si>
  <si>
    <t>N. Americ PR &amp; Comms</t>
  </si>
  <si>
    <t>OMD USA LLC</t>
  </si>
  <si>
    <t>NYPI</t>
  </si>
  <si>
    <t>14899</t>
  </si>
  <si>
    <t>14900</t>
  </si>
  <si>
    <t>AGENCY FEE-TACT.ADV</t>
  </si>
  <si>
    <t>TAG EUROPE LTD</t>
  </si>
  <si>
    <t>127388</t>
  </si>
  <si>
    <t>NewcastleGateshead I</t>
  </si>
  <si>
    <t>DMO Review Funding</t>
  </si>
  <si>
    <t>NEWCASTLE GATESHEAD</t>
  </si>
  <si>
    <t>127397</t>
  </si>
  <si>
    <t>E-Commerce</t>
  </si>
  <si>
    <t>ZENDESK INC</t>
  </si>
  <si>
    <t>16847</t>
  </si>
  <si>
    <t>Paris</t>
  </si>
  <si>
    <t>OMD (FRANCE)</t>
  </si>
  <si>
    <t>16885</t>
  </si>
  <si>
    <t>16887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</si>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</sst>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4" fontId="0" fillId="0" borderId="3" xfId="0" applyNumberFormat="1" applyBorder="1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14" fontId="0" fillId="2" borderId="3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0" fontId="0" fillId="2" borderId="4" xfId="0" applyFill="1" applyBorder="1"/>
    <xf numFmtId="0" fontId="1" fillId="0" borderId="5" xfId="0" applyFont="1" applyBorder="1"/>
    <xf numFmtId="0" fontId="0" fillId="0" borderId="6" xfId="0" applyBorder="1"/>
    <xf numFmtId="0" fontId="0" fillId="0" borderId="3" xfId="0" applyBorder="1" applyAlignment="1">
      <alignment horizontal="center"/>
    </xf>
    <xf numFmtId="0" fontId="0" fillId="2" borderId="6" xfId="0" applyFill="1" applyBorder="1"/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TREASURY\Transparency%20Report\Spend%20over%2025k%20workbook.xlsx" TargetMode="External"/><Relationship Id="rId1" Type="http://schemas.openxmlformats.org/officeDocument/2006/relationships/externalLinkPath" Target="/TREASURY/Transparency%20Report/Spend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wnload"/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/>
      <sheetData sheetId="3">
        <row r="4">
          <cell r="A4">
            <v>45282</v>
          </cell>
          <cell r="B4" t="str">
            <v>LOPIGB</v>
          </cell>
          <cell r="D4" t="str">
            <v>GO CITY LTD</v>
          </cell>
          <cell r="F4">
            <v>33291</v>
          </cell>
          <cell r="G4" t="str">
            <v>ExpenseLOPIGB12733033291</v>
          </cell>
        </row>
        <row r="5">
          <cell r="A5">
            <v>45300</v>
          </cell>
          <cell r="B5" t="str">
            <v>LOPIOS</v>
          </cell>
          <cell r="D5" t="str">
            <v>MESSE BERLIN GMBH</v>
          </cell>
          <cell r="F5">
            <v>45372.76</v>
          </cell>
          <cell r="G5" t="str">
            <v>ExpenseLOPIOS1686945372.76</v>
          </cell>
        </row>
        <row r="6">
          <cell r="A6">
            <v>45314</v>
          </cell>
          <cell r="B6" t="str">
            <v>LOPIOS</v>
          </cell>
          <cell r="D6" t="str">
            <v>MIKI TRAVEL</v>
          </cell>
          <cell r="F6">
            <v>28010</v>
          </cell>
          <cell r="G6" t="str">
            <v>ExpenseLOPIOS1688028010</v>
          </cell>
        </row>
        <row r="7">
          <cell r="A7">
            <v>45316</v>
          </cell>
          <cell r="B7" t="str">
            <v>LOPIGB</v>
          </cell>
          <cell r="D7" t="str">
            <v>MANNING GOTTLIEB GBP</v>
          </cell>
          <cell r="F7">
            <v>283694.3</v>
          </cell>
          <cell r="G7" t="str">
            <v>ExpenseLOPIGB127193283694.3</v>
          </cell>
        </row>
        <row r="8">
          <cell r="A8">
            <v>45307</v>
          </cell>
          <cell r="B8" t="str">
            <v>LOPIGB</v>
          </cell>
          <cell r="D8" t="str">
            <v>BMG RESEARCH LTD</v>
          </cell>
          <cell r="F8">
            <v>72843</v>
          </cell>
          <cell r="G8" t="str">
            <v>ExpenseLOPIGB12713272843</v>
          </cell>
        </row>
        <row r="9">
          <cell r="A9">
            <v>45323</v>
          </cell>
          <cell r="B9" t="str">
            <v>LOPIGB</v>
          </cell>
          <cell r="D9" t="str">
            <v>EQUANTIIS</v>
          </cell>
          <cell r="F9">
            <v>21187.5</v>
          </cell>
          <cell r="G9" t="str">
            <v>ExpenseLOPIGB12723321187.5</v>
          </cell>
        </row>
        <row r="10">
          <cell r="A10">
            <v>45322</v>
          </cell>
          <cell r="B10" t="str">
            <v>LOPIGB</v>
          </cell>
          <cell r="D10" t="str">
            <v>GRANBY MARKETING SER</v>
          </cell>
          <cell r="F10">
            <v>31003.800000000003</v>
          </cell>
          <cell r="G10" t="str">
            <v>ExpenseLOPIGB12724718360.15</v>
          </cell>
        </row>
        <row r="11">
          <cell r="A11">
            <v>45327</v>
          </cell>
          <cell r="B11" t="str">
            <v>LOPIGB</v>
          </cell>
          <cell r="D11" t="str">
            <v>BRAMBLE HUB LIMITED</v>
          </cell>
          <cell r="F11">
            <v>131775</v>
          </cell>
          <cell r="G11" t="str">
            <v>ExpenseLOPIGB127252131775</v>
          </cell>
        </row>
        <row r="12">
          <cell r="A12">
            <v>45327</v>
          </cell>
          <cell r="B12" t="str">
            <v>LOPIGB</v>
          </cell>
          <cell r="D12" t="str">
            <v>ANGELA SHANLEY ASSOC</v>
          </cell>
          <cell r="F12">
            <v>42171.979999999996</v>
          </cell>
          <cell r="G12" t="str">
            <v>ExpenseLOPIGB12731827162.05</v>
          </cell>
        </row>
        <row r="13">
          <cell r="A13">
            <v>45325</v>
          </cell>
          <cell r="B13" t="str">
            <v>LOPIGB</v>
          </cell>
          <cell r="D13" t="str">
            <v>TRANSPORT TRADING</v>
          </cell>
          <cell r="F13">
            <v>300454.5</v>
          </cell>
          <cell r="G13" t="str">
            <v>ExpenseLOPIGB127258300454</v>
          </cell>
        </row>
        <row r="14">
          <cell r="A14">
            <v>45325</v>
          </cell>
          <cell r="B14" t="str">
            <v>LOPIGB</v>
          </cell>
          <cell r="D14" t="str">
            <v>TRANSPORT TRADING</v>
          </cell>
          <cell r="F14">
            <v>746400</v>
          </cell>
          <cell r="G14" t="str">
            <v>ExpenseLOPIGB127259746400</v>
          </cell>
        </row>
        <row r="15">
          <cell r="A15">
            <v>45328</v>
          </cell>
          <cell r="B15" t="str">
            <v>LOPIGB</v>
          </cell>
          <cell r="D15" t="str">
            <v>BRAMBLE HUB LIMITED</v>
          </cell>
          <cell r="F15">
            <v>36750</v>
          </cell>
          <cell r="G15" t="str">
            <v>ExpenseLOPIGB12726616800</v>
          </cell>
        </row>
        <row r="16">
          <cell r="A16">
            <v>45330</v>
          </cell>
          <cell r="B16" t="str">
            <v>LOPIGB</v>
          </cell>
          <cell r="D16" t="str">
            <v>BYTES SOFTWARE SERVI</v>
          </cell>
          <cell r="F16">
            <v>238937.19</v>
          </cell>
          <cell r="G16" t="str">
            <v>ExpenseLOPIGB127294159548.76</v>
          </cell>
        </row>
        <row r="17">
          <cell r="A17">
            <v>45330</v>
          </cell>
          <cell r="B17" t="str">
            <v>LOPIOS</v>
          </cell>
          <cell r="D17" t="str">
            <v>BUZZ EXHIBITIONS PRI</v>
          </cell>
          <cell r="F17">
            <v>50000</v>
          </cell>
          <cell r="G17" t="str">
            <v>ExpenseLOPIOS1687650000</v>
          </cell>
        </row>
        <row r="18">
          <cell r="A18">
            <v>45330</v>
          </cell>
          <cell r="B18" t="str">
            <v>SYPI</v>
          </cell>
          <cell r="D18" t="str">
            <v>OMG, Australia</v>
          </cell>
          <cell r="F18">
            <v>201092.26</v>
          </cell>
          <cell r="G18" t="str">
            <v>ExpenseSYPI5778201092.26</v>
          </cell>
        </row>
        <row r="19">
          <cell r="A19">
            <v>45334</v>
          </cell>
          <cell r="B19" t="str">
            <v>LOPIGB</v>
          </cell>
          <cell r="D19" t="str">
            <v>EQUINOX DESIGN LTD</v>
          </cell>
          <cell r="F19">
            <v>76874.7</v>
          </cell>
          <cell r="G19" t="str">
            <v>ExpenseLOPIGB12730676874.7</v>
          </cell>
        </row>
        <row r="20">
          <cell r="A20">
            <v>45334</v>
          </cell>
          <cell r="B20" t="str">
            <v>LOPIGB</v>
          </cell>
          <cell r="D20" t="str">
            <v>EQUINOX DESIGN LTD</v>
          </cell>
          <cell r="F20">
            <v>109821</v>
          </cell>
          <cell r="G20" t="str">
            <v>ExpenseLOPIGB12730784517.3</v>
          </cell>
        </row>
        <row r="21">
          <cell r="A21">
            <v>45338</v>
          </cell>
          <cell r="B21" t="str">
            <v>LOPIGB</v>
          </cell>
          <cell r="D21" t="str">
            <v>MANNING GOTTLIEB GBP</v>
          </cell>
          <cell r="F21">
            <v>35176.22</v>
          </cell>
          <cell r="G21" t="str">
            <v>ExpenseLOPIGB12733835176.22</v>
          </cell>
        </row>
        <row r="22">
          <cell r="A22">
            <v>45342</v>
          </cell>
          <cell r="B22" t="str">
            <v>LOPIGB</v>
          </cell>
          <cell r="D22" t="str">
            <v>MANNING GOTTLIEB GBP</v>
          </cell>
          <cell r="F22">
            <v>218673.32</v>
          </cell>
          <cell r="G22" t="str">
            <v>ExpenseLOPIGB127367218673.32</v>
          </cell>
        </row>
        <row r="23">
          <cell r="A23">
            <v>45342</v>
          </cell>
          <cell r="B23" t="str">
            <v>LOPIGB</v>
          </cell>
          <cell r="D23" t="str">
            <v>OMD UK (PLANNING)GBP</v>
          </cell>
          <cell r="F23">
            <v>48480</v>
          </cell>
          <cell r="G23" t="str">
            <v>ExpenseLOPIGB12736848480</v>
          </cell>
        </row>
        <row r="24">
          <cell r="A24">
            <v>45342</v>
          </cell>
          <cell r="B24" t="str">
            <v>LOPIGB</v>
          </cell>
          <cell r="D24" t="str">
            <v>OMD UK (PLANNING)GBP</v>
          </cell>
          <cell r="F24">
            <v>149850.82</v>
          </cell>
          <cell r="G24" t="str">
            <v>ExpenseLOPIGB127369149850.82</v>
          </cell>
        </row>
        <row r="25">
          <cell r="A25">
            <v>45342</v>
          </cell>
          <cell r="B25" t="str">
            <v>LOPIGB</v>
          </cell>
          <cell r="D25" t="str">
            <v>OMD UK (PLANNING)GBP</v>
          </cell>
          <cell r="F25">
            <v>176667.03</v>
          </cell>
          <cell r="G25" t="str">
            <v>ExpenseLOPIGB127370176667.03</v>
          </cell>
        </row>
        <row r="26">
          <cell r="A26">
            <v>45342</v>
          </cell>
          <cell r="B26" t="str">
            <v>NYPI</v>
          </cell>
          <cell r="D26" t="str">
            <v>OMD USA LLC</v>
          </cell>
          <cell r="F26">
            <v>147618.53</v>
          </cell>
          <cell r="G26" t="str">
            <v>ExpenseNYPI14899147618.53</v>
          </cell>
        </row>
        <row r="27">
          <cell r="A27">
            <v>45342</v>
          </cell>
          <cell r="B27" t="str">
            <v>NYPI</v>
          </cell>
          <cell r="D27" t="str">
            <v>OMD USA LLC</v>
          </cell>
          <cell r="F27">
            <v>112147.64</v>
          </cell>
          <cell r="G27" t="str">
            <v>ExpenseNYPI14900112147.64</v>
          </cell>
        </row>
        <row r="28">
          <cell r="A28">
            <v>45348</v>
          </cell>
          <cell r="B28" t="str">
            <v>LOPIGB</v>
          </cell>
          <cell r="D28" t="str">
            <v>TAG EUROPE LTD</v>
          </cell>
          <cell r="F28">
            <v>50193.770000000004</v>
          </cell>
          <cell r="G28" t="str">
            <v>ExpenseLOPIGB12738835666.66</v>
          </cell>
        </row>
        <row r="29">
          <cell r="A29">
            <v>45348</v>
          </cell>
          <cell r="B29" t="str">
            <v>LOPIGB</v>
          </cell>
          <cell r="D29" t="str">
            <v>NEWCASTLE GATESHEAD</v>
          </cell>
          <cell r="F29">
            <v>25000</v>
          </cell>
          <cell r="G29" t="str">
            <v>ExpenseLOPIGB12739725000</v>
          </cell>
        </row>
        <row r="30">
          <cell r="A30">
            <v>45244</v>
          </cell>
          <cell r="B30" t="str">
            <v>LOPIOS</v>
          </cell>
          <cell r="D30" t="str">
            <v>ZENDESK INC</v>
          </cell>
          <cell r="F30">
            <v>32588.799999999999</v>
          </cell>
          <cell r="G30" t="str">
            <v>ExpenseLOPIOS1684732588.8</v>
          </cell>
        </row>
        <row r="31">
          <cell r="A31">
            <v>45331</v>
          </cell>
          <cell r="B31" t="str">
            <v>LOPIOS</v>
          </cell>
          <cell r="D31" t="str">
            <v>OMD (FRANCE)</v>
          </cell>
          <cell r="F31">
            <v>31605.39</v>
          </cell>
          <cell r="G31" t="str">
            <v>ExpenseLOPIOS1688531605.39</v>
          </cell>
        </row>
        <row r="32">
          <cell r="A32">
            <v>45331</v>
          </cell>
          <cell r="B32" t="str">
            <v>LOPIOS</v>
          </cell>
          <cell r="D32" t="str">
            <v>OMD (FRANCE)</v>
          </cell>
          <cell r="F32">
            <v>37537.17</v>
          </cell>
          <cell r="G32" t="str">
            <v>ExpenseLOPIOS1688737537.17</v>
          </cell>
        </row>
        <row r="33">
          <cell r="A33" t="str">
            <v>Grand Total</v>
          </cell>
          <cell r="F33">
            <v>3515217.68</v>
          </cell>
          <cell r="G33" t="str">
            <v>Expense746400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9FB2-386C-45D0-B582-1EB75F743368}">
  <dimension ref="A1:H31"/>
  <sheetViews>
    <sheetView workbookViewId="0">
      <selection activeCell="A4" sqref="A4"/>
    </sheetView>
  </sheetViews>
  <sheetFormatPr defaultRowHeight="14.5" x14ac:dyDescent="0.35"/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35">
      <c r="A2" s="3" t="e">
        <f>[1]Table!#REF!</f>
        <v>#REF!</v>
      </c>
      <c r="B2" s="4">
        <f>[1]Table!F4</f>
        <v>33291</v>
      </c>
      <c r="C2" s="4" t="str">
        <f>[1]Table!G4</f>
        <v>ExpenseLOPIGB12733033291</v>
      </c>
      <c r="D2" s="4" t="str">
        <f>[1]Table!B4</f>
        <v>LOPIGB</v>
      </c>
      <c r="E2" s="5" t="str">
        <f>[1]Table!D4</f>
        <v>GO CITY LTD</v>
      </c>
      <c r="F2" s="4" t="e">
        <f>[1]Table!#REF!</f>
        <v>#REF!</v>
      </c>
      <c r="G2" s="4">
        <f>[1]Table!A4</f>
        <v>45282</v>
      </c>
      <c r="H2" s="6">
        <f>B2</f>
        <v>33291</v>
      </c>
    </row>
    <row r="3" spans="1:8" x14ac:dyDescent="0.35">
      <c r="A3" s="3" t="e">
        <f>[1]Table!#REF!</f>
        <v>#REF!</v>
      </c>
      <c r="B3" s="4">
        <f>[1]Table!F5</f>
        <v>45372.76</v>
      </c>
      <c r="C3" s="4" t="str">
        <f>[1]Table!G5</f>
        <v>ExpenseLOPIOS1686945372.76</v>
      </c>
      <c r="D3" s="4" t="str">
        <f>[1]Table!B5</f>
        <v>LOPIOS</v>
      </c>
      <c r="E3" s="5" t="str">
        <f>[1]Table!D5</f>
        <v>MESSE BERLIN GMBH</v>
      </c>
      <c r="F3" s="4" t="e">
        <f>[1]Table!#REF!</f>
        <v>#REF!</v>
      </c>
      <c r="G3" s="4">
        <f>[1]Table!A5</f>
        <v>45300</v>
      </c>
      <c r="H3" s="6">
        <f t="shared" ref="H3:H31" si="0">B3</f>
        <v>45372.76</v>
      </c>
    </row>
    <row r="4" spans="1:8" x14ac:dyDescent="0.35">
      <c r="A4" s="3" t="e">
        <f>[1]Table!#REF!</f>
        <v>#REF!</v>
      </c>
      <c r="B4" s="4">
        <f>[1]Table!F6</f>
        <v>28010</v>
      </c>
      <c r="C4" s="4" t="str">
        <f>[1]Table!G6</f>
        <v>ExpenseLOPIOS1688028010</v>
      </c>
      <c r="D4" s="4" t="str">
        <f>[1]Table!B6</f>
        <v>LOPIOS</v>
      </c>
      <c r="E4" s="5" t="str">
        <f>[1]Table!D6</f>
        <v>MIKI TRAVEL</v>
      </c>
      <c r="F4" s="4" t="e">
        <f>[1]Table!#REF!</f>
        <v>#REF!</v>
      </c>
      <c r="G4" s="4">
        <f>[1]Table!A6</f>
        <v>45314</v>
      </c>
      <c r="H4" s="6">
        <f t="shared" si="0"/>
        <v>28010</v>
      </c>
    </row>
    <row r="5" spans="1:8" x14ac:dyDescent="0.35">
      <c r="A5" s="3" t="e">
        <f>[1]Table!#REF!</f>
        <v>#REF!</v>
      </c>
      <c r="B5" s="4">
        <f>[1]Table!F7</f>
        <v>283694.3</v>
      </c>
      <c r="C5" s="4" t="str">
        <f>[1]Table!G7</f>
        <v>ExpenseLOPIGB127193283694.3</v>
      </c>
      <c r="D5" s="4" t="str">
        <f>[1]Table!B7</f>
        <v>LOPIGB</v>
      </c>
      <c r="E5" s="5" t="str">
        <f>[1]Table!D7</f>
        <v>MANNING GOTTLIEB GBP</v>
      </c>
      <c r="F5" s="4" t="e">
        <f>[1]Table!#REF!</f>
        <v>#REF!</v>
      </c>
      <c r="G5" s="4">
        <f>[1]Table!A7</f>
        <v>45316</v>
      </c>
      <c r="H5" s="6">
        <f t="shared" si="0"/>
        <v>283694.3</v>
      </c>
    </row>
    <row r="6" spans="1:8" x14ac:dyDescent="0.35">
      <c r="A6" s="3" t="e">
        <f>[1]Table!#REF!</f>
        <v>#REF!</v>
      </c>
      <c r="B6" s="4">
        <f>[1]Table!F8</f>
        <v>72843</v>
      </c>
      <c r="C6" s="4" t="str">
        <f>[1]Table!G8</f>
        <v>ExpenseLOPIGB12713272843</v>
      </c>
      <c r="D6" s="4" t="str">
        <f>[1]Table!B8</f>
        <v>LOPIGB</v>
      </c>
      <c r="E6" s="5" t="str">
        <f>[1]Table!D8</f>
        <v>BMG RESEARCH LTD</v>
      </c>
      <c r="F6" s="4" t="e">
        <f>[1]Table!#REF!</f>
        <v>#REF!</v>
      </c>
      <c r="G6" s="4">
        <f>[1]Table!A8</f>
        <v>45307</v>
      </c>
      <c r="H6" s="6">
        <f t="shared" si="0"/>
        <v>72843</v>
      </c>
    </row>
    <row r="7" spans="1:8" x14ac:dyDescent="0.35">
      <c r="A7" s="3" t="e">
        <f>[1]Table!#REF!</f>
        <v>#REF!</v>
      </c>
      <c r="B7" s="4">
        <f>[1]Table!F9</f>
        <v>21187.5</v>
      </c>
      <c r="C7" s="4" t="str">
        <f>[1]Table!G9</f>
        <v>ExpenseLOPIGB12723321187.5</v>
      </c>
      <c r="D7" s="4" t="str">
        <f>[1]Table!B9</f>
        <v>LOPIGB</v>
      </c>
      <c r="E7" s="5" t="str">
        <f>[1]Table!D9</f>
        <v>EQUANTIIS</v>
      </c>
      <c r="F7" s="4" t="e">
        <f>[1]Table!#REF!</f>
        <v>#REF!</v>
      </c>
      <c r="G7" s="4">
        <f>[1]Table!A9</f>
        <v>45323</v>
      </c>
      <c r="H7" s="6">
        <f t="shared" si="0"/>
        <v>21187.5</v>
      </c>
    </row>
    <row r="8" spans="1:8" x14ac:dyDescent="0.35">
      <c r="A8" s="3" t="e">
        <f>[1]Table!#REF!</f>
        <v>#REF!</v>
      </c>
      <c r="B8" s="4">
        <f>[1]Table!F10</f>
        <v>31003.800000000003</v>
      </c>
      <c r="C8" s="4" t="str">
        <f>[1]Table!G10</f>
        <v>ExpenseLOPIGB12724718360.15</v>
      </c>
      <c r="D8" s="4" t="str">
        <f>[1]Table!B10</f>
        <v>LOPIGB</v>
      </c>
      <c r="E8" s="5" t="str">
        <f>[1]Table!D10</f>
        <v>GRANBY MARKETING SER</v>
      </c>
      <c r="F8" s="4" t="e">
        <f>[1]Table!#REF!</f>
        <v>#REF!</v>
      </c>
      <c r="G8" s="4">
        <f>[1]Table!A10</f>
        <v>45322</v>
      </c>
      <c r="H8" s="6">
        <f t="shared" si="0"/>
        <v>31003.800000000003</v>
      </c>
    </row>
    <row r="9" spans="1:8" x14ac:dyDescent="0.35">
      <c r="A9" s="3" t="e">
        <f>[1]Table!#REF!</f>
        <v>#REF!</v>
      </c>
      <c r="B9" s="4">
        <f>[1]Table!F11</f>
        <v>131775</v>
      </c>
      <c r="C9" s="4" t="str">
        <f>[1]Table!G11</f>
        <v>ExpenseLOPIGB127252131775</v>
      </c>
      <c r="D9" s="4" t="str">
        <f>[1]Table!B11</f>
        <v>LOPIGB</v>
      </c>
      <c r="E9" s="5" t="str">
        <f>[1]Table!D11</f>
        <v>BRAMBLE HUB LIMITED</v>
      </c>
      <c r="F9" s="4" t="e">
        <f>[1]Table!#REF!</f>
        <v>#REF!</v>
      </c>
      <c r="G9" s="4">
        <f>[1]Table!A11</f>
        <v>45327</v>
      </c>
      <c r="H9" s="6">
        <f t="shared" si="0"/>
        <v>131775</v>
      </c>
    </row>
    <row r="10" spans="1:8" x14ac:dyDescent="0.35">
      <c r="A10" s="3" t="e">
        <f>[1]Table!#REF!</f>
        <v>#REF!</v>
      </c>
      <c r="B10" s="4">
        <f>[1]Table!F12</f>
        <v>42171.979999999996</v>
      </c>
      <c r="C10" s="4" t="str">
        <f>[1]Table!G12</f>
        <v>ExpenseLOPIGB12731827162.05</v>
      </c>
      <c r="D10" s="4" t="str">
        <f>[1]Table!B12</f>
        <v>LOPIGB</v>
      </c>
      <c r="E10" s="5" t="str">
        <f>[1]Table!D12</f>
        <v>ANGELA SHANLEY ASSOC</v>
      </c>
      <c r="F10" s="4" t="e">
        <f>[1]Table!#REF!</f>
        <v>#REF!</v>
      </c>
      <c r="G10" s="4">
        <f>[1]Table!A12</f>
        <v>45327</v>
      </c>
      <c r="H10" s="6">
        <f t="shared" si="0"/>
        <v>42171.979999999996</v>
      </c>
    </row>
    <row r="11" spans="1:8" x14ac:dyDescent="0.35">
      <c r="A11" s="3" t="e">
        <f>[1]Table!#REF!</f>
        <v>#REF!</v>
      </c>
      <c r="B11" s="4">
        <f>[1]Table!F13</f>
        <v>300454.5</v>
      </c>
      <c r="C11" s="4" t="str">
        <f>[1]Table!G13</f>
        <v>ExpenseLOPIGB127258300454</v>
      </c>
      <c r="D11" s="4" t="str">
        <f>[1]Table!B13</f>
        <v>LOPIGB</v>
      </c>
      <c r="E11" s="5" t="str">
        <f>[1]Table!D13</f>
        <v>TRANSPORT TRADING</v>
      </c>
      <c r="F11" s="4" t="e">
        <f>[1]Table!#REF!</f>
        <v>#REF!</v>
      </c>
      <c r="G11" s="4">
        <f>[1]Table!A13</f>
        <v>45325</v>
      </c>
      <c r="H11" s="6">
        <f t="shared" si="0"/>
        <v>300454.5</v>
      </c>
    </row>
    <row r="12" spans="1:8" x14ac:dyDescent="0.35">
      <c r="A12" s="3" t="e">
        <f>[1]Table!#REF!</f>
        <v>#REF!</v>
      </c>
      <c r="B12" s="4">
        <f>[1]Table!F14</f>
        <v>746400</v>
      </c>
      <c r="C12" s="4" t="str">
        <f>[1]Table!G14</f>
        <v>ExpenseLOPIGB127259746400</v>
      </c>
      <c r="D12" s="4" t="str">
        <f>[1]Table!B14</f>
        <v>LOPIGB</v>
      </c>
      <c r="E12" s="5" t="str">
        <f>[1]Table!D14</f>
        <v>TRANSPORT TRADING</v>
      </c>
      <c r="F12" s="4" t="e">
        <f>[1]Table!#REF!</f>
        <v>#REF!</v>
      </c>
      <c r="G12" s="4">
        <f>[1]Table!A14</f>
        <v>45325</v>
      </c>
      <c r="H12" s="6">
        <f t="shared" si="0"/>
        <v>746400</v>
      </c>
    </row>
    <row r="13" spans="1:8" x14ac:dyDescent="0.35">
      <c r="A13" s="3" t="e">
        <f>[1]Table!#REF!</f>
        <v>#REF!</v>
      </c>
      <c r="B13" s="4">
        <f>[1]Table!F15</f>
        <v>36750</v>
      </c>
      <c r="C13" s="4" t="str">
        <f>[1]Table!G15</f>
        <v>ExpenseLOPIGB12726616800</v>
      </c>
      <c r="D13" s="4" t="str">
        <f>[1]Table!B15</f>
        <v>LOPIGB</v>
      </c>
      <c r="E13" s="5" t="str">
        <f>[1]Table!D15</f>
        <v>BRAMBLE HUB LIMITED</v>
      </c>
      <c r="F13" s="4" t="e">
        <f>[1]Table!#REF!</f>
        <v>#REF!</v>
      </c>
      <c r="G13" s="4">
        <f>[1]Table!A15</f>
        <v>45328</v>
      </c>
      <c r="H13" s="6">
        <f t="shared" si="0"/>
        <v>36750</v>
      </c>
    </row>
    <row r="14" spans="1:8" x14ac:dyDescent="0.35">
      <c r="A14" s="3" t="e">
        <f>[1]Table!#REF!</f>
        <v>#REF!</v>
      </c>
      <c r="B14" s="4">
        <f>[1]Table!F16</f>
        <v>238937.19</v>
      </c>
      <c r="C14" s="4" t="str">
        <f>[1]Table!G16</f>
        <v>ExpenseLOPIGB127294159548.76</v>
      </c>
      <c r="D14" s="4" t="str">
        <f>[1]Table!B16</f>
        <v>LOPIGB</v>
      </c>
      <c r="E14" s="5" t="str">
        <f>[1]Table!D16</f>
        <v>BYTES SOFTWARE SERVI</v>
      </c>
      <c r="F14" s="4" t="e">
        <f>[1]Table!#REF!</f>
        <v>#REF!</v>
      </c>
      <c r="G14" s="4">
        <f>[1]Table!A16</f>
        <v>45330</v>
      </c>
      <c r="H14" s="6">
        <f t="shared" si="0"/>
        <v>238937.19</v>
      </c>
    </row>
    <row r="15" spans="1:8" x14ac:dyDescent="0.35">
      <c r="A15" s="3" t="e">
        <f>[1]Table!#REF!</f>
        <v>#REF!</v>
      </c>
      <c r="B15" s="4">
        <f>[1]Table!F17</f>
        <v>50000</v>
      </c>
      <c r="C15" s="4" t="str">
        <f>[1]Table!G17</f>
        <v>ExpenseLOPIOS1687650000</v>
      </c>
      <c r="D15" s="4" t="str">
        <f>[1]Table!B17</f>
        <v>LOPIOS</v>
      </c>
      <c r="E15" s="5" t="str">
        <f>[1]Table!D17</f>
        <v>BUZZ EXHIBITIONS PRI</v>
      </c>
      <c r="F15" s="4" t="e">
        <f>[1]Table!#REF!</f>
        <v>#REF!</v>
      </c>
      <c r="G15" s="4">
        <f>[1]Table!A17</f>
        <v>45330</v>
      </c>
      <c r="H15" s="6">
        <f t="shared" si="0"/>
        <v>50000</v>
      </c>
    </row>
    <row r="16" spans="1:8" x14ac:dyDescent="0.35">
      <c r="A16" s="3" t="e">
        <f>[1]Table!#REF!</f>
        <v>#REF!</v>
      </c>
      <c r="B16" s="4">
        <f>[1]Table!F18</f>
        <v>201092.26</v>
      </c>
      <c r="C16" s="4" t="str">
        <f>[1]Table!G18</f>
        <v>ExpenseSYPI5778201092.26</v>
      </c>
      <c r="D16" s="4" t="str">
        <f>[1]Table!B18</f>
        <v>SYPI</v>
      </c>
      <c r="E16" s="5" t="str">
        <f>[1]Table!D18</f>
        <v>OMG, Australia</v>
      </c>
      <c r="F16" s="4" t="e">
        <f>[1]Table!#REF!</f>
        <v>#REF!</v>
      </c>
      <c r="G16" s="4">
        <f>[1]Table!A18</f>
        <v>45330</v>
      </c>
      <c r="H16" s="6">
        <f t="shared" si="0"/>
        <v>201092.26</v>
      </c>
    </row>
    <row r="17" spans="1:8" x14ac:dyDescent="0.35">
      <c r="A17" s="3" t="e">
        <f>[1]Table!#REF!</f>
        <v>#REF!</v>
      </c>
      <c r="B17" s="4">
        <f>[1]Table!F19</f>
        <v>76874.7</v>
      </c>
      <c r="C17" s="4" t="str">
        <f>[1]Table!G19</f>
        <v>ExpenseLOPIGB12730676874.7</v>
      </c>
      <c r="D17" s="4" t="str">
        <f>[1]Table!B19</f>
        <v>LOPIGB</v>
      </c>
      <c r="E17" s="5" t="str">
        <f>[1]Table!D19</f>
        <v>EQUINOX DESIGN LTD</v>
      </c>
      <c r="F17" s="4" t="e">
        <f>[1]Table!#REF!</f>
        <v>#REF!</v>
      </c>
      <c r="G17" s="4">
        <f>[1]Table!A19</f>
        <v>45334</v>
      </c>
      <c r="H17" s="6">
        <f t="shared" si="0"/>
        <v>76874.7</v>
      </c>
    </row>
    <row r="18" spans="1:8" x14ac:dyDescent="0.35">
      <c r="A18" s="3" t="e">
        <f>[1]Table!#REF!</f>
        <v>#REF!</v>
      </c>
      <c r="B18" s="4">
        <f>[1]Table!F20</f>
        <v>109821</v>
      </c>
      <c r="C18" s="4" t="str">
        <f>[1]Table!G20</f>
        <v>ExpenseLOPIGB12730784517.3</v>
      </c>
      <c r="D18" s="4" t="str">
        <f>[1]Table!B20</f>
        <v>LOPIGB</v>
      </c>
      <c r="E18" s="5" t="str">
        <f>[1]Table!D20</f>
        <v>EQUINOX DESIGN LTD</v>
      </c>
      <c r="F18" s="4" t="e">
        <f>[1]Table!#REF!</f>
        <v>#REF!</v>
      </c>
      <c r="G18" s="4">
        <f>[1]Table!A20</f>
        <v>45334</v>
      </c>
      <c r="H18" s="6">
        <f t="shared" si="0"/>
        <v>109821</v>
      </c>
    </row>
    <row r="19" spans="1:8" x14ac:dyDescent="0.35">
      <c r="A19" s="3" t="e">
        <f>[1]Table!#REF!</f>
        <v>#REF!</v>
      </c>
      <c r="B19" s="4">
        <f>[1]Table!F21</f>
        <v>35176.22</v>
      </c>
      <c r="C19" s="4" t="str">
        <f>[1]Table!G21</f>
        <v>ExpenseLOPIGB12733835176.22</v>
      </c>
      <c r="D19" s="4" t="str">
        <f>[1]Table!B21</f>
        <v>LOPIGB</v>
      </c>
      <c r="E19" s="5" t="str">
        <f>[1]Table!D21</f>
        <v>MANNING GOTTLIEB GBP</v>
      </c>
      <c r="F19" s="4" t="e">
        <f>[1]Table!#REF!</f>
        <v>#REF!</v>
      </c>
      <c r="G19" s="4">
        <f>[1]Table!A21</f>
        <v>45338</v>
      </c>
      <c r="H19" s="6">
        <f t="shared" si="0"/>
        <v>35176.22</v>
      </c>
    </row>
    <row r="20" spans="1:8" x14ac:dyDescent="0.35">
      <c r="A20" s="3" t="e">
        <f>[1]Table!#REF!</f>
        <v>#REF!</v>
      </c>
      <c r="B20" s="4">
        <f>[1]Table!F22</f>
        <v>218673.32</v>
      </c>
      <c r="C20" s="4" t="str">
        <f>[1]Table!G22</f>
        <v>ExpenseLOPIGB127367218673.32</v>
      </c>
      <c r="D20" s="4" t="str">
        <f>[1]Table!B22</f>
        <v>LOPIGB</v>
      </c>
      <c r="E20" s="5" t="str">
        <f>[1]Table!D22</f>
        <v>MANNING GOTTLIEB GBP</v>
      </c>
      <c r="F20" s="4" t="e">
        <f>[1]Table!#REF!</f>
        <v>#REF!</v>
      </c>
      <c r="G20" s="4">
        <f>[1]Table!A22</f>
        <v>45342</v>
      </c>
      <c r="H20" s="6">
        <f t="shared" si="0"/>
        <v>218673.32</v>
      </c>
    </row>
    <row r="21" spans="1:8" x14ac:dyDescent="0.35">
      <c r="A21" s="3" t="e">
        <f>[1]Table!#REF!</f>
        <v>#REF!</v>
      </c>
      <c r="B21" s="4">
        <f>[1]Table!F23</f>
        <v>48480</v>
      </c>
      <c r="C21" s="4" t="str">
        <f>[1]Table!G23</f>
        <v>ExpenseLOPIGB12736848480</v>
      </c>
      <c r="D21" s="4" t="str">
        <f>[1]Table!B23</f>
        <v>LOPIGB</v>
      </c>
      <c r="E21" s="5" t="str">
        <f>[1]Table!D23</f>
        <v>OMD UK (PLANNING)GBP</v>
      </c>
      <c r="F21" s="4" t="e">
        <f>[1]Table!#REF!</f>
        <v>#REF!</v>
      </c>
      <c r="G21" s="4">
        <f>[1]Table!A23</f>
        <v>45342</v>
      </c>
      <c r="H21" s="6">
        <f t="shared" si="0"/>
        <v>48480</v>
      </c>
    </row>
    <row r="22" spans="1:8" x14ac:dyDescent="0.35">
      <c r="A22" s="3" t="e">
        <f>[1]Table!#REF!</f>
        <v>#REF!</v>
      </c>
      <c r="B22" s="4">
        <f>[1]Table!F24</f>
        <v>149850.82</v>
      </c>
      <c r="C22" s="4" t="str">
        <f>[1]Table!G24</f>
        <v>ExpenseLOPIGB127369149850.82</v>
      </c>
      <c r="D22" s="4" t="str">
        <f>[1]Table!B24</f>
        <v>LOPIGB</v>
      </c>
      <c r="E22" s="5" t="str">
        <f>[1]Table!D24</f>
        <v>OMD UK (PLANNING)GBP</v>
      </c>
      <c r="F22" s="4" t="e">
        <f>[1]Table!#REF!</f>
        <v>#REF!</v>
      </c>
      <c r="G22" s="4">
        <f>[1]Table!A24</f>
        <v>45342</v>
      </c>
      <c r="H22" s="6">
        <f t="shared" si="0"/>
        <v>149850.82</v>
      </c>
    </row>
    <row r="23" spans="1:8" x14ac:dyDescent="0.35">
      <c r="A23" s="3" t="e">
        <f>[1]Table!#REF!</f>
        <v>#REF!</v>
      </c>
      <c r="B23" s="4">
        <f>[1]Table!F25</f>
        <v>176667.03</v>
      </c>
      <c r="C23" s="4" t="str">
        <f>[1]Table!G25</f>
        <v>ExpenseLOPIGB127370176667.03</v>
      </c>
      <c r="D23" s="4" t="str">
        <f>[1]Table!B25</f>
        <v>LOPIGB</v>
      </c>
      <c r="E23" s="5" t="str">
        <f>[1]Table!D25</f>
        <v>OMD UK (PLANNING)GBP</v>
      </c>
      <c r="F23" s="4" t="e">
        <f>[1]Table!#REF!</f>
        <v>#REF!</v>
      </c>
      <c r="G23" s="4">
        <f>[1]Table!A25</f>
        <v>45342</v>
      </c>
      <c r="H23" s="6">
        <f t="shared" si="0"/>
        <v>176667.03</v>
      </c>
    </row>
    <row r="24" spans="1:8" x14ac:dyDescent="0.35">
      <c r="A24" s="3" t="e">
        <f>[1]Table!#REF!</f>
        <v>#REF!</v>
      </c>
      <c r="B24" s="4">
        <f>[1]Table!F26</f>
        <v>147618.53</v>
      </c>
      <c r="C24" s="4" t="str">
        <f>[1]Table!G26</f>
        <v>ExpenseNYPI14899147618.53</v>
      </c>
      <c r="D24" s="4" t="str">
        <f>[1]Table!B26</f>
        <v>NYPI</v>
      </c>
      <c r="E24" s="5" t="str">
        <f>[1]Table!D26</f>
        <v>OMD USA LLC</v>
      </c>
      <c r="F24" s="4" t="e">
        <f>[1]Table!#REF!</f>
        <v>#REF!</v>
      </c>
      <c r="G24" s="4">
        <f>[1]Table!A26</f>
        <v>45342</v>
      </c>
      <c r="H24" s="6">
        <f t="shared" si="0"/>
        <v>147618.53</v>
      </c>
    </row>
    <row r="25" spans="1:8" x14ac:dyDescent="0.35">
      <c r="A25" s="3" t="e">
        <f>[1]Table!#REF!</f>
        <v>#REF!</v>
      </c>
      <c r="B25" s="4">
        <f>[1]Table!F27</f>
        <v>112147.64</v>
      </c>
      <c r="C25" s="4" t="str">
        <f>[1]Table!G27</f>
        <v>ExpenseNYPI14900112147.64</v>
      </c>
      <c r="D25" s="4" t="str">
        <f>[1]Table!B27</f>
        <v>NYPI</v>
      </c>
      <c r="E25" s="5" t="str">
        <f>[1]Table!D27</f>
        <v>OMD USA LLC</v>
      </c>
      <c r="F25" s="4" t="e">
        <f>[1]Table!#REF!</f>
        <v>#REF!</v>
      </c>
      <c r="G25" s="4">
        <f>[1]Table!A27</f>
        <v>45342</v>
      </c>
      <c r="H25" s="6">
        <f t="shared" si="0"/>
        <v>112147.64</v>
      </c>
    </row>
    <row r="26" spans="1:8" x14ac:dyDescent="0.35">
      <c r="A26" s="3" t="e">
        <f>[1]Table!#REF!</f>
        <v>#REF!</v>
      </c>
      <c r="B26" s="4">
        <f>[1]Table!F28</f>
        <v>50193.770000000004</v>
      </c>
      <c r="C26" s="4" t="str">
        <f>[1]Table!G28</f>
        <v>ExpenseLOPIGB12738835666.66</v>
      </c>
      <c r="D26" s="4" t="str">
        <f>[1]Table!B28</f>
        <v>LOPIGB</v>
      </c>
      <c r="E26" s="5" t="str">
        <f>[1]Table!D28</f>
        <v>TAG EUROPE LTD</v>
      </c>
      <c r="F26" s="4" t="e">
        <f>[1]Table!#REF!</f>
        <v>#REF!</v>
      </c>
      <c r="G26" s="4">
        <f>[1]Table!A28</f>
        <v>45348</v>
      </c>
      <c r="H26" s="6">
        <f t="shared" si="0"/>
        <v>50193.770000000004</v>
      </c>
    </row>
    <row r="27" spans="1:8" x14ac:dyDescent="0.35">
      <c r="A27" s="3" t="e">
        <f>[1]Table!#REF!</f>
        <v>#REF!</v>
      </c>
      <c r="B27" s="4">
        <f>[1]Table!F29</f>
        <v>25000</v>
      </c>
      <c r="C27" s="4" t="str">
        <f>[1]Table!G29</f>
        <v>ExpenseLOPIGB12739725000</v>
      </c>
      <c r="D27" s="4" t="str">
        <f>[1]Table!B29</f>
        <v>LOPIGB</v>
      </c>
      <c r="E27" s="5" t="str">
        <f>[1]Table!D29</f>
        <v>NEWCASTLE GATESHEAD</v>
      </c>
      <c r="F27" s="4" t="e">
        <f>[1]Table!#REF!</f>
        <v>#REF!</v>
      </c>
      <c r="G27" s="4">
        <f>[1]Table!A29</f>
        <v>45348</v>
      </c>
      <c r="H27" s="6">
        <f t="shared" si="0"/>
        <v>25000</v>
      </c>
    </row>
    <row r="28" spans="1:8" x14ac:dyDescent="0.35">
      <c r="A28" s="3" t="e">
        <f>[1]Table!#REF!</f>
        <v>#REF!</v>
      </c>
      <c r="B28" s="4">
        <f>[1]Table!F30</f>
        <v>32588.799999999999</v>
      </c>
      <c r="C28" s="4" t="str">
        <f>[1]Table!G30</f>
        <v>ExpenseLOPIOS1684732588.8</v>
      </c>
      <c r="D28" s="4" t="str">
        <f>[1]Table!B30</f>
        <v>LOPIOS</v>
      </c>
      <c r="E28" s="5" t="str">
        <f>[1]Table!D30</f>
        <v>ZENDESK INC</v>
      </c>
      <c r="F28" s="4" t="e">
        <f>[1]Table!#REF!</f>
        <v>#REF!</v>
      </c>
      <c r="G28" s="4">
        <f>[1]Table!A30</f>
        <v>45244</v>
      </c>
      <c r="H28" s="6">
        <f t="shared" si="0"/>
        <v>32588.799999999999</v>
      </c>
    </row>
    <row r="29" spans="1:8" x14ac:dyDescent="0.35">
      <c r="A29" s="3" t="e">
        <f>[1]Table!#REF!</f>
        <v>#REF!</v>
      </c>
      <c r="B29" s="4">
        <f>[1]Table!F31</f>
        <v>31605.39</v>
      </c>
      <c r="C29" s="4" t="str">
        <f>[1]Table!G31</f>
        <v>ExpenseLOPIOS1688531605.39</v>
      </c>
      <c r="D29" s="4" t="str">
        <f>[1]Table!B31</f>
        <v>LOPIOS</v>
      </c>
      <c r="E29" s="5" t="str">
        <f>[1]Table!D31</f>
        <v>OMD (FRANCE)</v>
      </c>
      <c r="F29" s="4" t="e">
        <f>[1]Table!#REF!</f>
        <v>#REF!</v>
      </c>
      <c r="G29" s="4">
        <f>[1]Table!A31</f>
        <v>45331</v>
      </c>
      <c r="H29" s="6">
        <f t="shared" si="0"/>
        <v>31605.39</v>
      </c>
    </row>
    <row r="30" spans="1:8" x14ac:dyDescent="0.35">
      <c r="A30" s="3" t="e">
        <f>[1]Table!#REF!</f>
        <v>#REF!</v>
      </c>
      <c r="B30" s="4">
        <f>[1]Table!F32</f>
        <v>37537.17</v>
      </c>
      <c r="C30" s="4" t="str">
        <f>[1]Table!G32</f>
        <v>ExpenseLOPIOS1688737537.17</v>
      </c>
      <c r="D30" s="4" t="str">
        <f>[1]Table!B32</f>
        <v>LOPIOS</v>
      </c>
      <c r="E30" s="5" t="str">
        <f>[1]Table!D32</f>
        <v>OMD (FRANCE)</v>
      </c>
      <c r="F30" s="4" t="e">
        <f>[1]Table!#REF!</f>
        <v>#REF!</v>
      </c>
      <c r="G30" s="4">
        <f>[1]Table!A32</f>
        <v>45331</v>
      </c>
      <c r="H30" s="6">
        <f t="shared" si="0"/>
        <v>37537.17</v>
      </c>
    </row>
    <row r="31" spans="1:8" x14ac:dyDescent="0.35">
      <c r="A31" s="7" t="e">
        <f>[1]Table!#REF!</f>
        <v>#REF!</v>
      </c>
      <c r="B31" s="8">
        <f>[1]Table!F33</f>
        <v>3515217.68</v>
      </c>
      <c r="C31" s="8" t="str">
        <f>[1]Table!G33</f>
        <v>Expense746400</v>
      </c>
      <c r="D31" s="8">
        <f>[1]Table!B33</f>
        <v>0</v>
      </c>
      <c r="E31" s="9">
        <f>[1]Table!D33</f>
        <v>0</v>
      </c>
      <c r="F31" s="8" t="e">
        <f>[1]Table!#REF!</f>
        <v>#REF!</v>
      </c>
      <c r="G31" s="8" t="str">
        <f>[1]Table!A33</f>
        <v>Grand Total</v>
      </c>
      <c r="H31" s="10">
        <f t="shared" si="0"/>
        <v>3515217.68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D918-90BD-4E7E-B105-65D697F0A35A}">
  <dimension ref="A1:J31"/>
  <sheetViews>
    <sheetView tabSelected="1" workbookViewId="0">
      <selection activeCell="J2" sqref="J2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3.6328125" bestFit="1" customWidth="1"/>
    <col min="5" max="5" width="21.26953125" bestFit="1" customWidth="1"/>
    <col min="6" max="6" width="21.7265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3.6328125" bestFit="1" customWidth="1"/>
  </cols>
  <sheetData>
    <row r="1" spans="1:10" x14ac:dyDescent="0.35">
      <c r="A1" s="11" t="s">
        <v>8</v>
      </c>
      <c r="B1" s="1" t="s">
        <v>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2" t="s">
        <v>7</v>
      </c>
    </row>
    <row r="2" spans="1:10" x14ac:dyDescent="0.35">
      <c r="A2" s="12" t="s">
        <v>10</v>
      </c>
      <c r="B2" s="13" t="s">
        <v>11</v>
      </c>
      <c r="C2" s="3">
        <v>45282</v>
      </c>
      <c r="D2" s="4" t="s">
        <v>12</v>
      </c>
      <c r="E2" s="4" t="s">
        <v>13</v>
      </c>
      <c r="F2" s="4" t="s">
        <v>14</v>
      </c>
      <c r="G2" s="5">
        <v>33291</v>
      </c>
      <c r="H2" s="4" t="s">
        <v>15</v>
      </c>
      <c r="I2" s="4" t="s">
        <v>16</v>
      </c>
      <c r="J2" s="6" t="s">
        <v>12</v>
      </c>
    </row>
    <row r="3" spans="1:10" x14ac:dyDescent="0.35">
      <c r="A3" s="12" t="s">
        <v>10</v>
      </c>
      <c r="B3" s="13" t="s">
        <v>11</v>
      </c>
      <c r="C3" s="3">
        <v>45300</v>
      </c>
      <c r="D3" s="4" t="s">
        <v>17</v>
      </c>
      <c r="E3" s="4" t="s">
        <v>18</v>
      </c>
      <c r="F3" s="4" t="s">
        <v>19</v>
      </c>
      <c r="G3" s="5">
        <v>45372.76</v>
      </c>
      <c r="H3" s="4" t="s">
        <v>20</v>
      </c>
      <c r="I3" s="4" t="s">
        <v>21</v>
      </c>
      <c r="J3" s="6" t="s">
        <v>17</v>
      </c>
    </row>
    <row r="4" spans="1:10" x14ac:dyDescent="0.35">
      <c r="A4" s="12" t="s">
        <v>10</v>
      </c>
      <c r="B4" s="13" t="s">
        <v>11</v>
      </c>
      <c r="C4" s="3">
        <v>45314</v>
      </c>
      <c r="D4" s="4" t="s">
        <v>22</v>
      </c>
      <c r="E4" s="4" t="s">
        <v>18</v>
      </c>
      <c r="F4" s="4" t="s">
        <v>23</v>
      </c>
      <c r="G4" s="5">
        <v>28010</v>
      </c>
      <c r="H4" s="4" t="s">
        <v>20</v>
      </c>
      <c r="I4" s="4" t="s">
        <v>24</v>
      </c>
      <c r="J4" s="6" t="s">
        <v>22</v>
      </c>
    </row>
    <row r="5" spans="1:10" x14ac:dyDescent="0.35">
      <c r="A5" s="12" t="s">
        <v>10</v>
      </c>
      <c r="B5" s="13" t="s">
        <v>11</v>
      </c>
      <c r="C5" s="3">
        <v>45316</v>
      </c>
      <c r="D5" s="4" t="s">
        <v>25</v>
      </c>
      <c r="E5" s="4" t="s">
        <v>26</v>
      </c>
      <c r="F5" s="4" t="s">
        <v>27</v>
      </c>
      <c r="G5" s="5">
        <v>283694.3</v>
      </c>
      <c r="H5" s="4" t="s">
        <v>15</v>
      </c>
      <c r="I5" s="4" t="s">
        <v>28</v>
      </c>
      <c r="J5" s="6" t="s">
        <v>25</v>
      </c>
    </row>
    <row r="6" spans="1:10" x14ac:dyDescent="0.35">
      <c r="A6" s="12" t="s">
        <v>10</v>
      </c>
      <c r="B6" s="13" t="s">
        <v>11</v>
      </c>
      <c r="C6" s="3">
        <v>45307</v>
      </c>
      <c r="D6" s="4" t="s">
        <v>29</v>
      </c>
      <c r="E6" s="4" t="s">
        <v>30</v>
      </c>
      <c r="F6" s="4" t="s">
        <v>31</v>
      </c>
      <c r="G6" s="5">
        <v>72843</v>
      </c>
      <c r="H6" s="4" t="s">
        <v>15</v>
      </c>
      <c r="I6" s="4" t="s">
        <v>32</v>
      </c>
      <c r="J6" s="6" t="s">
        <v>29</v>
      </c>
    </row>
    <row r="7" spans="1:10" x14ac:dyDescent="0.35">
      <c r="A7" s="12" t="s">
        <v>10</v>
      </c>
      <c r="B7" s="13" t="s">
        <v>11</v>
      </c>
      <c r="C7" s="3">
        <v>45323</v>
      </c>
      <c r="D7" s="4" t="s">
        <v>33</v>
      </c>
      <c r="E7" s="4" t="s">
        <v>34</v>
      </c>
      <c r="F7" s="4" t="s">
        <v>35</v>
      </c>
      <c r="G7" s="5">
        <v>21187.5</v>
      </c>
      <c r="H7" s="4" t="s">
        <v>15</v>
      </c>
      <c r="I7" s="4" t="s">
        <v>36</v>
      </c>
      <c r="J7" s="6" t="s">
        <v>33</v>
      </c>
    </row>
    <row r="8" spans="1:10" x14ac:dyDescent="0.35">
      <c r="A8" s="12" t="s">
        <v>10</v>
      </c>
      <c r="B8" s="13" t="s">
        <v>11</v>
      </c>
      <c r="C8" s="3">
        <v>45322</v>
      </c>
      <c r="D8" s="4" t="s">
        <v>37</v>
      </c>
      <c r="E8" s="4" t="s">
        <v>38</v>
      </c>
      <c r="F8" s="4" t="s">
        <v>39</v>
      </c>
      <c r="G8" s="5">
        <v>31003.800000000003</v>
      </c>
      <c r="H8" s="4" t="s">
        <v>15</v>
      </c>
      <c r="I8" s="4" t="s">
        <v>40</v>
      </c>
      <c r="J8" s="6" t="s">
        <v>37</v>
      </c>
    </row>
    <row r="9" spans="1:10" x14ac:dyDescent="0.35">
      <c r="A9" s="12" t="s">
        <v>10</v>
      </c>
      <c r="B9" s="13" t="s">
        <v>11</v>
      </c>
      <c r="C9" s="3">
        <v>45327</v>
      </c>
      <c r="D9" s="4" t="s">
        <v>41</v>
      </c>
      <c r="E9" s="4" t="s">
        <v>42</v>
      </c>
      <c r="F9" s="4" t="s">
        <v>43</v>
      </c>
      <c r="G9" s="5">
        <v>131775</v>
      </c>
      <c r="H9" s="4" t="s">
        <v>15</v>
      </c>
      <c r="I9" s="4" t="s">
        <v>44</v>
      </c>
      <c r="J9" s="6" t="s">
        <v>41</v>
      </c>
    </row>
    <row r="10" spans="1:10" x14ac:dyDescent="0.35">
      <c r="A10" s="12" t="s">
        <v>10</v>
      </c>
      <c r="B10" s="13" t="s">
        <v>11</v>
      </c>
      <c r="C10" s="3">
        <v>45327</v>
      </c>
      <c r="D10" s="4" t="s">
        <v>45</v>
      </c>
      <c r="E10" s="4" t="s">
        <v>18</v>
      </c>
      <c r="F10" s="4" t="s">
        <v>46</v>
      </c>
      <c r="G10" s="5">
        <v>42171.979999999996</v>
      </c>
      <c r="H10" s="4" t="s">
        <v>15</v>
      </c>
      <c r="I10" s="4" t="s">
        <v>47</v>
      </c>
      <c r="J10" s="6" t="s">
        <v>45</v>
      </c>
    </row>
    <row r="11" spans="1:10" x14ac:dyDescent="0.35">
      <c r="A11" s="12" t="s">
        <v>10</v>
      </c>
      <c r="B11" s="13" t="s">
        <v>11</v>
      </c>
      <c r="C11" s="3">
        <v>45325</v>
      </c>
      <c r="D11" s="4" t="s">
        <v>12</v>
      </c>
      <c r="E11" s="4" t="s">
        <v>13</v>
      </c>
      <c r="F11" s="4" t="s">
        <v>48</v>
      </c>
      <c r="G11" s="5">
        <v>300454.5</v>
      </c>
      <c r="H11" s="4" t="s">
        <v>15</v>
      </c>
      <c r="I11" s="4" t="s">
        <v>49</v>
      </c>
      <c r="J11" s="6" t="s">
        <v>12</v>
      </c>
    </row>
    <row r="12" spans="1:10" x14ac:dyDescent="0.35">
      <c r="A12" s="12" t="s">
        <v>10</v>
      </c>
      <c r="B12" s="13" t="s">
        <v>11</v>
      </c>
      <c r="C12" s="3">
        <v>45325</v>
      </c>
      <c r="D12" s="4" t="s">
        <v>12</v>
      </c>
      <c r="E12" s="4" t="s">
        <v>13</v>
      </c>
      <c r="F12" s="4" t="s">
        <v>48</v>
      </c>
      <c r="G12" s="5">
        <v>746400</v>
      </c>
      <c r="H12" s="4" t="s">
        <v>15</v>
      </c>
      <c r="I12" s="4" t="s">
        <v>50</v>
      </c>
      <c r="J12" s="6" t="s">
        <v>12</v>
      </c>
    </row>
    <row r="13" spans="1:10" x14ac:dyDescent="0.35">
      <c r="A13" s="12" t="s">
        <v>10</v>
      </c>
      <c r="B13" s="13" t="s">
        <v>11</v>
      </c>
      <c r="C13" s="3">
        <v>45328</v>
      </c>
      <c r="D13" s="4" t="s">
        <v>51</v>
      </c>
      <c r="E13" s="4" t="s">
        <v>42</v>
      </c>
      <c r="F13" s="4" t="s">
        <v>43</v>
      </c>
      <c r="G13" s="5">
        <v>36750</v>
      </c>
      <c r="H13" s="4" t="s">
        <v>15</v>
      </c>
      <c r="I13" s="4" t="s">
        <v>52</v>
      </c>
      <c r="J13" s="6" t="s">
        <v>51</v>
      </c>
    </row>
    <row r="14" spans="1:10" x14ac:dyDescent="0.35">
      <c r="A14" s="12" t="s">
        <v>10</v>
      </c>
      <c r="B14" s="13" t="s">
        <v>11</v>
      </c>
      <c r="C14" s="3">
        <v>45330</v>
      </c>
      <c r="D14" s="4" t="s">
        <v>53</v>
      </c>
      <c r="E14" s="4" t="s">
        <v>54</v>
      </c>
      <c r="F14" s="4" t="s">
        <v>55</v>
      </c>
      <c r="G14" s="5">
        <v>238937.19</v>
      </c>
      <c r="H14" s="4" t="s">
        <v>15</v>
      </c>
      <c r="I14" s="4" t="s">
        <v>56</v>
      </c>
      <c r="J14" s="6" t="s">
        <v>53</v>
      </c>
    </row>
    <row r="15" spans="1:10" x14ac:dyDescent="0.35">
      <c r="A15" s="12" t="s">
        <v>10</v>
      </c>
      <c r="B15" s="13" t="s">
        <v>11</v>
      </c>
      <c r="C15" s="3">
        <v>45330</v>
      </c>
      <c r="D15" s="4" t="s">
        <v>57</v>
      </c>
      <c r="E15" s="4" t="s">
        <v>58</v>
      </c>
      <c r="F15" s="4" t="s">
        <v>59</v>
      </c>
      <c r="G15" s="5">
        <v>50000</v>
      </c>
      <c r="H15" s="4" t="s">
        <v>20</v>
      </c>
      <c r="I15" s="4" t="s">
        <v>60</v>
      </c>
      <c r="J15" s="6" t="s">
        <v>57</v>
      </c>
    </row>
    <row r="16" spans="1:10" x14ac:dyDescent="0.35">
      <c r="A16" s="12" t="s">
        <v>10</v>
      </c>
      <c r="B16" s="13" t="s">
        <v>11</v>
      </c>
      <c r="C16" s="3">
        <v>45330</v>
      </c>
      <c r="D16" s="4" t="s">
        <v>61</v>
      </c>
      <c r="E16" s="4" t="s">
        <v>62</v>
      </c>
      <c r="F16" s="4" t="s">
        <v>63</v>
      </c>
      <c r="G16" s="5">
        <v>201092.26</v>
      </c>
      <c r="H16" s="4" t="s">
        <v>64</v>
      </c>
      <c r="I16" s="4" t="s">
        <v>65</v>
      </c>
      <c r="J16" s="6" t="s">
        <v>61</v>
      </c>
    </row>
    <row r="17" spans="1:10" x14ac:dyDescent="0.35">
      <c r="A17" s="12" t="s">
        <v>10</v>
      </c>
      <c r="B17" s="13" t="s">
        <v>11</v>
      </c>
      <c r="C17" s="3">
        <v>45334</v>
      </c>
      <c r="D17" s="4" t="s">
        <v>66</v>
      </c>
      <c r="E17" s="4" t="s">
        <v>18</v>
      </c>
      <c r="F17" s="4" t="s">
        <v>67</v>
      </c>
      <c r="G17" s="5">
        <v>76874.7</v>
      </c>
      <c r="H17" s="4" t="s">
        <v>15</v>
      </c>
      <c r="I17" s="4" t="s">
        <v>68</v>
      </c>
      <c r="J17" s="6" t="s">
        <v>66</v>
      </c>
    </row>
    <row r="18" spans="1:10" x14ac:dyDescent="0.35">
      <c r="A18" s="12" t="s">
        <v>10</v>
      </c>
      <c r="B18" s="13" t="s">
        <v>11</v>
      </c>
      <c r="C18" s="3">
        <v>45334</v>
      </c>
      <c r="D18" s="4" t="s">
        <v>66</v>
      </c>
      <c r="E18" s="4" t="s">
        <v>18</v>
      </c>
      <c r="F18" s="4" t="s">
        <v>67</v>
      </c>
      <c r="G18" s="5">
        <v>109821</v>
      </c>
      <c r="H18" s="4" t="s">
        <v>15</v>
      </c>
      <c r="I18" s="4" t="s">
        <v>69</v>
      </c>
      <c r="J18" s="6" t="s">
        <v>66</v>
      </c>
    </row>
    <row r="19" spans="1:10" x14ac:dyDescent="0.35">
      <c r="A19" s="12" t="s">
        <v>10</v>
      </c>
      <c r="B19" s="13" t="s">
        <v>11</v>
      </c>
      <c r="C19" s="3">
        <v>45338</v>
      </c>
      <c r="D19" s="4" t="s">
        <v>70</v>
      </c>
      <c r="E19" s="4" t="s">
        <v>71</v>
      </c>
      <c r="F19" s="4" t="s">
        <v>27</v>
      </c>
      <c r="G19" s="5">
        <v>35176.22</v>
      </c>
      <c r="H19" s="4" t="s">
        <v>15</v>
      </c>
      <c r="I19" s="4" t="s">
        <v>72</v>
      </c>
      <c r="J19" s="6" t="s">
        <v>70</v>
      </c>
    </row>
    <row r="20" spans="1:10" x14ac:dyDescent="0.35">
      <c r="A20" s="12" t="s">
        <v>10</v>
      </c>
      <c r="B20" s="13" t="s">
        <v>11</v>
      </c>
      <c r="C20" s="3">
        <v>45342</v>
      </c>
      <c r="D20" s="4" t="s">
        <v>25</v>
      </c>
      <c r="E20" s="4" t="s">
        <v>26</v>
      </c>
      <c r="F20" s="4" t="s">
        <v>27</v>
      </c>
      <c r="G20" s="5">
        <v>218673.32</v>
      </c>
      <c r="H20" s="4" t="s">
        <v>15</v>
      </c>
      <c r="I20" s="4" t="s">
        <v>73</v>
      </c>
      <c r="J20" s="6" t="s">
        <v>25</v>
      </c>
    </row>
    <row r="21" spans="1:10" x14ac:dyDescent="0.35">
      <c r="A21" s="12" t="s">
        <v>10</v>
      </c>
      <c r="B21" s="13" t="s">
        <v>11</v>
      </c>
      <c r="C21" s="3">
        <v>45342</v>
      </c>
      <c r="D21" s="4" t="s">
        <v>74</v>
      </c>
      <c r="E21" s="4" t="s">
        <v>26</v>
      </c>
      <c r="F21" s="4" t="s">
        <v>75</v>
      </c>
      <c r="G21" s="5">
        <v>48480</v>
      </c>
      <c r="H21" s="4" t="s">
        <v>15</v>
      </c>
      <c r="I21" s="4" t="s">
        <v>76</v>
      </c>
      <c r="J21" s="6" t="s">
        <v>74</v>
      </c>
    </row>
    <row r="22" spans="1:10" x14ac:dyDescent="0.35">
      <c r="A22" s="12" t="s">
        <v>10</v>
      </c>
      <c r="B22" s="13" t="s">
        <v>11</v>
      </c>
      <c r="C22" s="3">
        <v>45342</v>
      </c>
      <c r="D22" s="4" t="s">
        <v>77</v>
      </c>
      <c r="E22" s="4" t="s">
        <v>78</v>
      </c>
      <c r="F22" s="4" t="s">
        <v>75</v>
      </c>
      <c r="G22" s="5">
        <v>149850.82</v>
      </c>
      <c r="H22" s="4" t="s">
        <v>15</v>
      </c>
      <c r="I22" s="4" t="s">
        <v>79</v>
      </c>
      <c r="J22" s="6" t="s">
        <v>77</v>
      </c>
    </row>
    <row r="23" spans="1:10" x14ac:dyDescent="0.35">
      <c r="A23" s="12" t="s">
        <v>10</v>
      </c>
      <c r="B23" s="13" t="s">
        <v>11</v>
      </c>
      <c r="C23" s="3">
        <v>45342</v>
      </c>
      <c r="D23" s="4" t="s">
        <v>70</v>
      </c>
      <c r="E23" s="4" t="s">
        <v>26</v>
      </c>
      <c r="F23" s="4" t="s">
        <v>75</v>
      </c>
      <c r="G23" s="5">
        <v>176667.03</v>
      </c>
      <c r="H23" s="4" t="s">
        <v>15</v>
      </c>
      <c r="I23" s="4" t="s">
        <v>80</v>
      </c>
      <c r="J23" s="6" t="s">
        <v>70</v>
      </c>
    </row>
    <row r="24" spans="1:10" x14ac:dyDescent="0.35">
      <c r="A24" s="12" t="s">
        <v>10</v>
      </c>
      <c r="B24" s="13" t="s">
        <v>11</v>
      </c>
      <c r="C24" s="3">
        <v>45342</v>
      </c>
      <c r="D24" s="4" t="s">
        <v>61</v>
      </c>
      <c r="E24" s="4" t="s">
        <v>81</v>
      </c>
      <c r="F24" s="4" t="s">
        <v>82</v>
      </c>
      <c r="G24" s="5">
        <v>147618.53</v>
      </c>
      <c r="H24" s="4" t="s">
        <v>83</v>
      </c>
      <c r="I24" s="4" t="s">
        <v>84</v>
      </c>
      <c r="J24" s="6" t="s">
        <v>61</v>
      </c>
    </row>
    <row r="25" spans="1:10" x14ac:dyDescent="0.35">
      <c r="A25" s="12" t="s">
        <v>10</v>
      </c>
      <c r="B25" s="13" t="s">
        <v>11</v>
      </c>
      <c r="C25" s="3">
        <v>45342</v>
      </c>
      <c r="D25" s="4" t="s">
        <v>61</v>
      </c>
      <c r="E25" s="4" t="s">
        <v>81</v>
      </c>
      <c r="F25" s="4" t="s">
        <v>82</v>
      </c>
      <c r="G25" s="5">
        <v>112147.64</v>
      </c>
      <c r="H25" s="4" t="s">
        <v>83</v>
      </c>
      <c r="I25" s="4" t="s">
        <v>85</v>
      </c>
      <c r="J25" s="6" t="s">
        <v>61</v>
      </c>
    </row>
    <row r="26" spans="1:10" x14ac:dyDescent="0.35">
      <c r="A26" s="12" t="s">
        <v>10</v>
      </c>
      <c r="B26" s="13" t="s">
        <v>11</v>
      </c>
      <c r="C26" s="3">
        <v>45348</v>
      </c>
      <c r="D26" s="4" t="s">
        <v>86</v>
      </c>
      <c r="E26" s="4" t="s">
        <v>26</v>
      </c>
      <c r="F26" s="4" t="s">
        <v>87</v>
      </c>
      <c r="G26" s="5">
        <v>50193.770000000004</v>
      </c>
      <c r="H26" s="4" t="s">
        <v>15</v>
      </c>
      <c r="I26" s="4" t="s">
        <v>88</v>
      </c>
      <c r="J26" s="6" t="s">
        <v>86</v>
      </c>
    </row>
    <row r="27" spans="1:10" x14ac:dyDescent="0.35">
      <c r="A27" s="12" t="s">
        <v>10</v>
      </c>
      <c r="B27" s="13" t="s">
        <v>11</v>
      </c>
      <c r="C27" s="3">
        <v>45348</v>
      </c>
      <c r="D27" s="4" t="s">
        <v>89</v>
      </c>
      <c r="E27" s="4" t="s">
        <v>90</v>
      </c>
      <c r="F27" s="4" t="s">
        <v>91</v>
      </c>
      <c r="G27" s="5">
        <v>25000</v>
      </c>
      <c r="H27" s="4" t="s">
        <v>15</v>
      </c>
      <c r="I27" s="4" t="s">
        <v>92</v>
      </c>
      <c r="J27" s="6" t="s">
        <v>89</v>
      </c>
    </row>
    <row r="28" spans="1:10" x14ac:dyDescent="0.35">
      <c r="A28" s="12" t="s">
        <v>10</v>
      </c>
      <c r="B28" s="13" t="s">
        <v>11</v>
      </c>
      <c r="C28" s="3">
        <v>45244</v>
      </c>
      <c r="D28" s="4" t="s">
        <v>53</v>
      </c>
      <c r="E28" s="4" t="s">
        <v>93</v>
      </c>
      <c r="F28" s="4" t="s">
        <v>94</v>
      </c>
      <c r="G28" s="5">
        <v>32588.799999999999</v>
      </c>
      <c r="H28" s="4" t="s">
        <v>20</v>
      </c>
      <c r="I28" s="4" t="s">
        <v>95</v>
      </c>
      <c r="J28" s="6" t="s">
        <v>53</v>
      </c>
    </row>
    <row r="29" spans="1:10" x14ac:dyDescent="0.35">
      <c r="A29" s="12" t="s">
        <v>10</v>
      </c>
      <c r="B29" s="13" t="s">
        <v>11</v>
      </c>
      <c r="C29" s="3">
        <v>45331</v>
      </c>
      <c r="D29" s="4" t="s">
        <v>25</v>
      </c>
      <c r="E29" s="4" t="s">
        <v>96</v>
      </c>
      <c r="F29" s="4" t="s">
        <v>97</v>
      </c>
      <c r="G29" s="5">
        <v>31605.39</v>
      </c>
      <c r="H29" s="4" t="s">
        <v>20</v>
      </c>
      <c r="I29" s="4" t="s">
        <v>98</v>
      </c>
      <c r="J29" s="6" t="s">
        <v>25</v>
      </c>
    </row>
    <row r="30" spans="1:10" x14ac:dyDescent="0.35">
      <c r="A30" s="12" t="s">
        <v>10</v>
      </c>
      <c r="B30" s="13" t="s">
        <v>11</v>
      </c>
      <c r="C30" s="3">
        <v>45331</v>
      </c>
      <c r="D30" s="4" t="s">
        <v>25</v>
      </c>
      <c r="E30" s="4" t="s">
        <v>96</v>
      </c>
      <c r="F30" s="4" t="s">
        <v>97</v>
      </c>
      <c r="G30" s="5">
        <v>37537.17</v>
      </c>
      <c r="H30" s="4" t="s">
        <v>20</v>
      </c>
      <c r="I30" s="4" t="s">
        <v>99</v>
      </c>
      <c r="J30" s="6" t="s">
        <v>25</v>
      </c>
    </row>
    <row r="31" spans="1:10" x14ac:dyDescent="0.35">
      <c r="A31" s="14"/>
      <c r="B31" s="15"/>
      <c r="C31" s="7" t="s">
        <v>100</v>
      </c>
      <c r="D31" s="8"/>
      <c r="E31" s="8"/>
      <c r="F31" s="8"/>
      <c r="G31" s="9">
        <f>SUM(G2:G30)</f>
        <v>3515217.6799999997</v>
      </c>
      <c r="H31" s="8"/>
      <c r="I31" s="8"/>
      <c r="J31" s="10"/>
    </row>
  </sheetData>
  <autoFilter ref="A1:J31" xr:uid="{4AA7D918-90BD-4E7E-B105-65D697F0A3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2024-06-07T13:39:39Z</dcterms:created>
  <dcterms:modified xsi:type="dcterms:W3CDTF">2024-06-07T13:41:56Z</dcterms:modified>
</cp:coreProperties>
</file>